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_fujihara\Desktop\WEB原稿\"/>
    </mc:Choice>
  </mc:AlternateContent>
  <bookViews>
    <workbookView xWindow="0" yWindow="0" windowWidth="19455" windowHeight="8910"/>
  </bookViews>
  <sheets>
    <sheet name="申込書" sheetId="1" r:id="rId1"/>
    <sheet name="選択肢" sheetId="2" state="hidden" r:id="rId2"/>
    <sheet name="欄追加" sheetId="6" r:id="rId3"/>
  </sheets>
  <definedNames>
    <definedName name="_xlnm.Print_Area" localSheetId="0">申込書!$A$1:$H$98</definedName>
    <definedName name="_xlnm.Print_Area" localSheetId="2">欄追加!$A$1:$H$98</definedName>
  </definedNames>
  <calcPr calcId="152511"/>
</workbook>
</file>

<file path=xl/calcChain.xml><?xml version="1.0" encoding="utf-8"?>
<calcChain xmlns="http://schemas.openxmlformats.org/spreadsheetml/2006/main">
  <c r="F88" i="6" l="1"/>
  <c r="F87" i="6"/>
  <c r="E87" i="6"/>
  <c r="F86" i="6"/>
  <c r="D86" i="6"/>
  <c r="F85" i="6"/>
  <c r="D85" i="6"/>
  <c r="F84" i="6"/>
  <c r="F89" i="6" s="1"/>
  <c r="G75" i="6"/>
  <c r="F57" i="6"/>
  <c r="E57" i="6"/>
  <c r="F56" i="6"/>
  <c r="F52" i="6"/>
  <c r="G41" i="6"/>
  <c r="F86" i="1" l="1"/>
  <c r="D86" i="1"/>
  <c r="F85" i="1"/>
  <c r="D85" i="1"/>
  <c r="F84" i="1"/>
  <c r="G75" i="1" l="1"/>
  <c r="E57" i="1"/>
  <c r="F56" i="1"/>
  <c r="F52" i="1"/>
  <c r="G41" i="1"/>
  <c r="F88" i="1"/>
  <c r="F87" i="1"/>
  <c r="E87" i="1"/>
  <c r="F57" i="1" l="1"/>
  <c r="F89" i="1"/>
</calcChain>
</file>

<file path=xl/comments1.xml><?xml version="1.0" encoding="utf-8"?>
<comments xmlns="http://schemas.openxmlformats.org/spreadsheetml/2006/main">
  <authors>
    <author>WatanabeTaiichi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WatanabeTaiichi:</t>
        </r>
        <r>
          <rPr>
            <sz val="9"/>
            <color indexed="81"/>
            <rFont val="ＭＳ Ｐゴシック"/>
            <family val="3"/>
            <charset val="128"/>
          </rPr>
          <t xml:space="preserve">
外資三法が外商投資法に替わっており、この分類が適当か。
例えば、
　駐在員事務所、
　日本出資100％、
　日本出資50％以上100％未満、
　日本出資25％以上50％未満、
　その他</t>
        </r>
      </text>
    </comment>
  </commentList>
</comments>
</file>

<file path=xl/sharedStrings.xml><?xml version="1.0" encoding="utf-8"?>
<sst xmlns="http://schemas.openxmlformats.org/spreadsheetml/2006/main" count="281" uniqueCount="167">
  <si>
    <t>申込日：</t>
  </si>
  <si>
    <t>年　　月　　日</t>
  </si>
  <si>
    <t>中国日本商会　宛</t>
  </si>
  <si>
    <t>中国日本商会入会申込書</t>
  </si>
  <si>
    <t>　中国日本商会の入会を申し込みます。入会後は中国日本商会の定款を順守します。</t>
  </si>
  <si>
    <t>会社印</t>
  </si>
  <si>
    <t>会社名</t>
  </si>
  <si>
    <t>中国語表記</t>
  </si>
  <si>
    <t>日本語フリガナ</t>
  </si>
  <si>
    <t>英語表記</t>
  </si>
  <si>
    <t>日本語表記</t>
  </si>
  <si>
    <t>郵便番号</t>
  </si>
  <si>
    <t>住所</t>
  </si>
  <si>
    <t>電話</t>
  </si>
  <si>
    <t>FAX</t>
  </si>
  <si>
    <t>e-mail</t>
  </si>
  <si>
    <t>連絡担当</t>
  </si>
  <si>
    <t>担当者名</t>
  </si>
  <si>
    <t>役職</t>
  </si>
  <si>
    <t>携帯電話番号</t>
  </si>
  <si>
    <t>【事務局使用欄】</t>
  </si>
  <si>
    <t>種類：</t>
  </si>
  <si>
    <t>入会金</t>
  </si>
  <si>
    <t>基本会費額</t>
  </si>
  <si>
    <t>規模会費</t>
  </si>
  <si>
    <t>追加部会費</t>
  </si>
  <si>
    <t>(上半期入会600、下半期入会300)</t>
  </si>
  <si>
    <t>三資部会費</t>
  </si>
  <si>
    <t>所属希望部会</t>
  </si>
  <si>
    <t>所属部会
（一つ選択）</t>
  </si>
  <si>
    <t>追加部会</t>
  </si>
  <si>
    <t>　□商社　□工業第1　□工業第2　□工業第3
　□金融　□運輸サービス　□団体</t>
  </si>
  <si>
    <t>追加数</t>
  </si>
  <si>
    <t>　□食品</t>
  </si>
  <si>
    <t>　□三資</t>
  </si>
  <si>
    <t>事業概要</t>
  </si>
  <si>
    <t>字数</t>
  </si>
  <si>
    <t>※全角120字以内でご記入ください</t>
  </si>
  <si>
    <t>業種分類：　当地での主な業務に基づく業種に印をつけてください（複数選択可）</t>
  </si>
  <si>
    <t>　□水産・農林　□鉱業　□建設・建築　□建材　□食品　□繊維（除：繊維製品）
　□繊維製品（含：服飾材料）　□パルプ・紙　□印刷（含：製本）　□化学（除：医薬品）　□医薬品
　□石油・石炭　□ゴム　□窯業　□鉄鋼　□非鉄金属　□金属　□機械
　□電気機器（含：電子部品）　□輸送用機器　□精密機器（含：計測器）　□その他製造
　□商業　□貿易・商社　□金融・保険・リース　□不動産取引業　□ホテル・アパート・オフィス
　□レジャー・スポーツ施設　□飲食　□陸運　□海運　□空運　□倉庫・運輸関連（総合物流）
　□旅行業　□情報・通信（含：ソフトウエア・出版）
　□専門サービス業（コンサルティング・会計/法律/特許/設計事務所等）　□広告業　□警備業
　□電力・ガス　□その他サービス　□独立行政法人　□団体（除：独立行政法人）</t>
  </si>
  <si>
    <t>◆その他の具体的内容：</t>
  </si>
  <si>
    <t>●添付書類</t>
  </si>
  <si>
    <t>□営業許可証（写）</t>
  </si>
  <si>
    <t>□外商投資批准書（写）</t>
  </si>
  <si>
    <t>会社形態</t>
  </si>
  <si>
    <t>資本構成</t>
  </si>
  <si>
    <t>主要出資者</t>
  </si>
  <si>
    <t>金額</t>
  </si>
  <si>
    <t>割合</t>
  </si>
  <si>
    <t>合計</t>
  </si>
  <si>
    <t>通貨単位：</t>
  </si>
  <si>
    <t>従業員構成</t>
  </si>
  <si>
    <t>従業員数</t>
  </si>
  <si>
    <t>うち日本人数</t>
  </si>
  <si>
    <t>就労証を取得している日本人数</t>
  </si>
  <si>
    <t>　　市内法人
　　規模会費
　　対象数</t>
  </si>
  <si>
    <t>就労証はないが、主に北京で活動する日本人数</t>
  </si>
  <si>
    <t>URL</t>
  </si>
  <si>
    <t>日本側（外資側）の主要出資者の概要</t>
  </si>
  <si>
    <t>法人名</t>
  </si>
  <si>
    <t>業種</t>
  </si>
  <si>
    <t>※中小企業の定義
https://www.chusho.meti.go.jp/soshiki/teigi.html</t>
  </si>
  <si>
    <t>資本金</t>
  </si>
  <si>
    <t>〒</t>
  </si>
  <si>
    <t>所在地</t>
  </si>
  <si>
    <t>会員種類</t>
  </si>
  <si>
    <t>入会月</t>
  </si>
  <si>
    <t>人数</t>
  </si>
  <si>
    <t>表示式</t>
  </si>
  <si>
    <t>中小企業</t>
  </si>
  <si>
    <t>基本会費</t>
  </si>
  <si>
    <t>残月数</t>
  </si>
  <si>
    <t>一般</t>
  </si>
  <si>
    <t>個人会員</t>
  </si>
  <si>
    <t>10月</t>
  </si>
  <si>
    <t>2160</t>
  </si>
  <si>
    <t>市外会員</t>
  </si>
  <si>
    <t>11月</t>
  </si>
  <si>
    <t>(2160+1920×1)</t>
  </si>
  <si>
    <t>市内会員</t>
  </si>
  <si>
    <t>12月</t>
  </si>
  <si>
    <t>(2160+1920×2)</t>
  </si>
  <si>
    <t>市内会員（中小）</t>
  </si>
  <si>
    <t>1月</t>
  </si>
  <si>
    <t>(2160+1920×2+1800×1)</t>
  </si>
  <si>
    <t>2月</t>
  </si>
  <si>
    <t>(2160+1920×2+1800×2)</t>
  </si>
  <si>
    <t>3月</t>
  </si>
  <si>
    <t>(2160+1920×2+1800×3)</t>
  </si>
  <si>
    <t>4月</t>
  </si>
  <si>
    <t>(2160+1920×2+1800×4)</t>
  </si>
  <si>
    <t>5月</t>
  </si>
  <si>
    <t>(2160+1920×2+1800×5)</t>
  </si>
  <si>
    <t>6月</t>
  </si>
  <si>
    <t>(2160+1920×2+1800×6)</t>
  </si>
  <si>
    <t>7月</t>
  </si>
  <si>
    <t>(2160+1920×2+1800×7)</t>
  </si>
  <si>
    <t>8月</t>
  </si>
  <si>
    <t>(2160+1920×2+1800×8)</t>
  </si>
  <si>
    <t>9月</t>
  </si>
  <si>
    <t>(2160+1920×2+1800×9)</t>
  </si>
  <si>
    <t>(2160+1920×2+1800×10)</t>
  </si>
  <si>
    <t>(2160+1920×2+1800×11)</t>
  </si>
  <si>
    <t>(2160+1920×2+1800×12)</t>
  </si>
  <si>
    <t>(2160+1920×2+1800×13)</t>
  </si>
  <si>
    <t>(2160+1920×2+1800×14)</t>
  </si>
  <si>
    <t>(2160+1920×2+1800×15)</t>
  </si>
  <si>
    <t>(2160+1920×2+1800×16)</t>
  </si>
  <si>
    <t>(2160+1920×2+1800×17)</t>
  </si>
  <si>
    <t>(2160+1920×2+1800×18)</t>
  </si>
  <si>
    <t>(2160+1920×2+1800×19)</t>
  </si>
  <si>
    <t>(2160+1920×2+1800×20)</t>
  </si>
  <si>
    <t>(2160+1920×2+1800×21)</t>
  </si>
  <si>
    <t>(2160+1920×2+1800×22)</t>
  </si>
  <si>
    <t>(2160+1920×2+1800×23)</t>
  </si>
  <si>
    <t>(2160+1920×2+1800×24)</t>
  </si>
  <si>
    <t>(2160+1920×2+1800×25)</t>
  </si>
  <si>
    <t>(2160+1920×2+1800×26)</t>
  </si>
  <si>
    <t>(2160+1920×2+1800×27)</t>
  </si>
  <si>
    <t>(2160+1920×2+1800×28)</t>
  </si>
  <si>
    <t>(2160+1920×2+1800×29)</t>
  </si>
  <si>
    <t>(2160+1920×2+1800×30)</t>
  </si>
  <si>
    <t>(2160+1920×2+1800×31)</t>
  </si>
  <si>
    <t>(2160+1920×2+1800×32)</t>
  </si>
  <si>
    <t>(2160+1920×2+1800×33)</t>
  </si>
  <si>
    <t>(2160+1920×2+1800×34)</t>
  </si>
  <si>
    <t>(2160+1920×2+1800×35)</t>
  </si>
  <si>
    <t>(2160+1920×2+1800×36)</t>
  </si>
  <si>
    <t>(2160+1920×2+1800×37)</t>
  </si>
  <si>
    <t>0</t>
    <phoneticPr fontId="8"/>
  </si>
  <si>
    <t>※太枠内の白抜き部分をご記入ください。</t>
    <rPh sb="1" eb="3">
      <t>フトワク</t>
    </rPh>
    <rPh sb="3" eb="4">
      <t>ナイ</t>
    </rPh>
    <rPh sb="5" eb="7">
      <t>シロヌ</t>
    </rPh>
    <rPh sb="8" eb="10">
      <t>ブブン</t>
    </rPh>
    <rPh sb="12" eb="14">
      <t>キニュウ</t>
    </rPh>
    <phoneticPr fontId="8"/>
  </si>
  <si>
    <t>　○駐在員事務所　○独資　○合弁　○合作　○その他：</t>
    <phoneticPr fontId="8"/>
  </si>
  <si>
    <t>中国語表記</t>
    <phoneticPr fontId="8"/>
  </si>
  <si>
    <t>URL</t>
    <phoneticPr fontId="8"/>
  </si>
  <si>
    <r>
      <t xml:space="preserve">日本語表記
</t>
    </r>
    <r>
      <rPr>
        <sz val="9"/>
        <color theme="1"/>
        <rFont val="ＭＳ Ｐゴシック"/>
        <family val="3"/>
        <charset val="128"/>
        <scheme val="minor"/>
      </rPr>
      <t>（通称でも可）</t>
    </r>
    <phoneticPr fontId="8"/>
  </si>
  <si>
    <t>董事長あるいは董事兼副総経理以上の日本国籍者</t>
    <phoneticPr fontId="8"/>
  </si>
  <si>
    <t>○　いる　　　○　いない</t>
    <phoneticPr fontId="8"/>
  </si>
  <si>
    <t>○製造業
○サービス業
○オブザーバ</t>
    <rPh sb="1" eb="3">
      <t>セイゾウ</t>
    </rPh>
    <rPh sb="3" eb="4">
      <t>ギョウ</t>
    </rPh>
    <rPh sb="10" eb="11">
      <t>ギョウ</t>
    </rPh>
    <phoneticPr fontId="8"/>
  </si>
  <si>
    <t>工３
　○化学
　○医薬品
　○医療機器
　○化粧品
　○その他</t>
    <phoneticPr fontId="8"/>
  </si>
  <si>
    <t>工１
　○A
　○B
　○C
　○D
　○E
　○F
　○G</t>
    <rPh sb="0" eb="1">
      <t>コウ</t>
    </rPh>
    <phoneticPr fontId="8"/>
  </si>
  <si>
    <t>運サ
　○運輸
　○サービス</t>
    <phoneticPr fontId="8"/>
  </si>
  <si>
    <t>　○商社
　○工業第1　　○工業第2　　○工業第3
　○金融
　○運輸サービス　　　○団体</t>
    <phoneticPr fontId="8"/>
  </si>
  <si>
    <t>入会月：</t>
    <rPh sb="0" eb="2">
      <t>ニュウカイ</t>
    </rPh>
    <rPh sb="2" eb="3">
      <t>ツキ</t>
    </rPh>
    <phoneticPr fontId="8"/>
  </si>
  <si>
    <t>ID:</t>
    <phoneticPr fontId="8"/>
  </si>
  <si>
    <t>パスワード：</t>
    <phoneticPr fontId="8"/>
  </si>
  <si>
    <t>初回合計金額</t>
    <rPh sb="0" eb="2">
      <t>ショカイ</t>
    </rPh>
    <phoneticPr fontId="8"/>
  </si>
  <si>
    <t>緑：出資</t>
    <rPh sb="0" eb="1">
      <t>ミドリ</t>
    </rPh>
    <rPh sb="2" eb="4">
      <t>シュッシ</t>
    </rPh>
    <phoneticPr fontId="8"/>
  </si>
  <si>
    <t>黄：登録人</t>
    <rPh sb="0" eb="1">
      <t>キ</t>
    </rPh>
    <rPh sb="2" eb="4">
      <t>トウロク</t>
    </rPh>
    <phoneticPr fontId="8"/>
  </si>
  <si>
    <t>　※このほかにwechatID</t>
    <phoneticPr fontId="8"/>
  </si>
  <si>
    <t>【事務局記入欄】</t>
    <rPh sb="1" eb="4">
      <t>ジムキョク</t>
    </rPh>
    <rPh sb="4" eb="6">
      <t>キニュウ</t>
    </rPh>
    <rPh sb="6" eb="7">
      <t>ラン</t>
    </rPh>
    <phoneticPr fontId="8"/>
  </si>
  <si>
    <t>理事会：</t>
    <rPh sb="0" eb="3">
      <t>リジカイ</t>
    </rPh>
    <phoneticPr fontId="8"/>
  </si>
  <si>
    <t>企画委員会：</t>
    <rPh sb="0" eb="2">
      <t>キカク</t>
    </rPh>
    <rPh sb="2" eb="4">
      <t>イイン</t>
    </rPh>
    <rPh sb="4" eb="5">
      <t>カイ</t>
    </rPh>
    <phoneticPr fontId="8"/>
  </si>
  <si>
    <t>事務局長：</t>
    <rPh sb="0" eb="2">
      <t>ジム</t>
    </rPh>
    <rPh sb="2" eb="4">
      <t>キョクチョウ</t>
    </rPh>
    <phoneticPr fontId="8"/>
  </si>
  <si>
    <t>出資</t>
    <rPh sb="0" eb="2">
      <t>シュッシ</t>
    </rPh>
    <phoneticPr fontId="8"/>
  </si>
  <si>
    <t>日本側</t>
    <rPh sb="0" eb="2">
      <t>ニホン</t>
    </rPh>
    <rPh sb="2" eb="3">
      <t>ガワ</t>
    </rPh>
    <phoneticPr fontId="8"/>
  </si>
  <si>
    <t>中国側</t>
    <rPh sb="0" eb="2">
      <t>チュウゴク</t>
    </rPh>
    <rPh sb="2" eb="3">
      <t>ガワ</t>
    </rPh>
    <phoneticPr fontId="8"/>
  </si>
  <si>
    <t>その他</t>
    <rPh sb="2" eb="3">
      <t>タ</t>
    </rPh>
    <phoneticPr fontId="8"/>
  </si>
  <si>
    <t>役職</t>
    <rPh sb="0" eb="2">
      <t>ヤクショク</t>
    </rPh>
    <phoneticPr fontId="8"/>
  </si>
  <si>
    <r>
      <t>当会での
代表者名</t>
    </r>
    <r>
      <rPr>
        <sz val="9"/>
        <color theme="1"/>
        <rFont val="ＭＳ Ｐゴシック"/>
        <family val="3"/>
        <charset val="128"/>
        <scheme val="minor"/>
      </rPr>
      <t xml:space="preserve">
※貴社を代表して当会の活動に参加する方</t>
    </r>
    <rPh sb="0" eb="2">
      <t>トウカイ</t>
    </rPh>
    <phoneticPr fontId="8"/>
  </si>
  <si>
    <t>法人代表</t>
    <rPh sb="0" eb="2">
      <t>ホウジン</t>
    </rPh>
    <rPh sb="2" eb="4">
      <t>ダイヒョウ</t>
    </rPh>
    <phoneticPr fontId="8"/>
  </si>
  <si>
    <t>氏名</t>
    <rPh sb="0" eb="2">
      <t>シメイ</t>
    </rPh>
    <phoneticPr fontId="8"/>
  </si>
  <si>
    <t>連絡先等</t>
    <rPh sb="0" eb="2">
      <t>レンラク</t>
    </rPh>
    <rPh sb="2" eb="3">
      <t>サキ</t>
    </rPh>
    <rPh sb="3" eb="4">
      <t>トウ</t>
    </rPh>
    <phoneticPr fontId="8"/>
  </si>
  <si>
    <t>税番号</t>
    <rPh sb="0" eb="1">
      <t>ゼイ</t>
    </rPh>
    <rPh sb="1" eb="3">
      <t>バンゴウ</t>
    </rPh>
    <phoneticPr fontId="8"/>
  </si>
  <si>
    <t>1.会費の計算</t>
    <rPh sb="2" eb="4">
      <t>カイヒ</t>
    </rPh>
    <rPh sb="5" eb="7">
      <t>ケイサン</t>
    </rPh>
    <phoneticPr fontId="8"/>
  </si>
  <si>
    <t>2.入会審査</t>
    <rPh sb="2" eb="4">
      <t>ニュウカイ</t>
    </rPh>
    <rPh sb="4" eb="6">
      <t>シンサ</t>
    </rPh>
    <phoneticPr fontId="8"/>
  </si>
  <si>
    <t>3.その他備考</t>
    <rPh sb="4" eb="5">
      <t>タ</t>
    </rPh>
    <rPh sb="5" eb="7">
      <t>ビコウ</t>
    </rPh>
    <phoneticPr fontId="8"/>
  </si>
  <si>
    <t>　○独資(100%)　○日本50%以上　○日本25%以上　○駐在員事務所　○その他：</t>
    <rPh sb="2" eb="4">
      <t>ドクシ</t>
    </rPh>
    <rPh sb="12" eb="14">
      <t>ニホン</t>
    </rPh>
    <rPh sb="17" eb="19">
      <t>イジョウ</t>
    </rPh>
    <rPh sb="21" eb="23">
      <t>ニホン</t>
    </rPh>
    <rPh sb="26" eb="28">
      <t>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</si>
</sst>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6">
    <font>
      <sz val="11"/>
      <color theme="1"/>
      <name val="ＭＳ Ｐゴシック"/>
      <charset val="134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/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ont="1" applyFill="1" applyBorder="1" applyAlignment="1">
      <alignment horizontal="left"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0" xfId="0" applyFill="1" applyBorder="1" applyAlignment="1"/>
    <xf numFmtId="0" fontId="3" fillId="2" borderId="0" xfId="0" applyFont="1" applyFill="1">
      <alignment vertical="center"/>
    </xf>
    <xf numFmtId="0" fontId="0" fillId="2" borderId="29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176" fontId="0" fillId="2" borderId="20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2" borderId="0" xfId="0" applyFill="1" applyAlignment="1">
      <alignment vertical="center"/>
    </xf>
    <xf numFmtId="0" fontId="4" fillId="2" borderId="54" xfId="1" applyFont="1" applyFill="1" applyBorder="1" applyAlignment="1">
      <alignment vertical="top" wrapText="1"/>
    </xf>
    <xf numFmtId="0" fontId="5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top" wrapText="1"/>
    </xf>
    <xf numFmtId="0" fontId="0" fillId="2" borderId="62" xfId="0" applyFill="1" applyBorder="1" applyAlignment="1">
      <alignment vertical="top"/>
    </xf>
    <xf numFmtId="0" fontId="0" fillId="0" borderId="0" xfId="0" quotePrefix="1">
      <alignment vertical="center"/>
    </xf>
    <xf numFmtId="0" fontId="6" fillId="0" borderId="0" xfId="0" quotePrefix="1" applyFont="1">
      <alignment vertical="center"/>
    </xf>
    <xf numFmtId="0" fontId="6" fillId="2" borderId="0" xfId="0" applyFont="1" applyFill="1" applyAlignment="1"/>
    <xf numFmtId="0" fontId="0" fillId="0" borderId="58" xfId="0" applyFill="1" applyBorder="1">
      <alignment vertical="center"/>
    </xf>
    <xf numFmtId="0" fontId="6" fillId="2" borderId="8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21" xfId="0" applyFont="1" applyFill="1" applyBorder="1" applyAlignment="1">
      <alignment horizontal="right" vertical="center"/>
    </xf>
    <xf numFmtId="0" fontId="10" fillId="2" borderId="22" xfId="0" applyFont="1" applyFill="1" applyBorder="1">
      <alignment vertical="center"/>
    </xf>
    <xf numFmtId="0" fontId="10" fillId="2" borderId="23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8" xfId="0" applyFont="1" applyFill="1" applyBorder="1">
      <alignment vertical="center"/>
    </xf>
    <xf numFmtId="0" fontId="11" fillId="2" borderId="26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right" vertical="center"/>
    </xf>
    <xf numFmtId="176" fontId="0" fillId="0" borderId="12" xfId="0" applyNumberForma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>
      <alignment vertical="center"/>
    </xf>
    <xf numFmtId="0" fontId="0" fillId="0" borderId="67" xfId="0" applyFill="1" applyBorder="1">
      <alignment vertical="center"/>
    </xf>
    <xf numFmtId="0" fontId="0" fillId="0" borderId="7" xfId="0" applyFill="1" applyBorder="1">
      <alignment vertical="center"/>
    </xf>
    <xf numFmtId="0" fontId="6" fillId="2" borderId="5" xfId="0" applyFont="1" applyFill="1" applyBorder="1" applyAlignment="1">
      <alignment vertical="top" wrapText="1"/>
    </xf>
    <xf numFmtId="0" fontId="0" fillId="4" borderId="0" xfId="0" applyFill="1">
      <alignment vertical="center"/>
    </xf>
    <xf numFmtId="0" fontId="0" fillId="4" borderId="29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45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176" fontId="0" fillId="4" borderId="20" xfId="0" applyNumberFormat="1" applyFill="1" applyBorder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5" fillId="4" borderId="35" xfId="1" applyFont="1" applyFill="1" applyBorder="1" applyAlignment="1">
      <alignment horizontal="left" vertical="center" wrapText="1"/>
    </xf>
    <xf numFmtId="0" fontId="4" fillId="4" borderId="54" xfId="1" applyFont="1" applyFill="1" applyBorder="1" applyAlignment="1">
      <alignment vertical="top" wrapText="1"/>
    </xf>
    <xf numFmtId="0" fontId="0" fillId="4" borderId="13" xfId="0" applyFill="1" applyBorder="1">
      <alignment vertical="center"/>
    </xf>
    <xf numFmtId="0" fontId="5" fillId="4" borderId="0" xfId="1" applyFont="1" applyFill="1" applyAlignment="1">
      <alignment horizontal="left" vertical="center" wrapText="1"/>
    </xf>
    <xf numFmtId="0" fontId="4" fillId="4" borderId="0" xfId="1" applyFont="1" applyFill="1" applyAlignment="1">
      <alignment vertical="top" wrapText="1"/>
    </xf>
    <xf numFmtId="0" fontId="0" fillId="4" borderId="62" xfId="0" applyFill="1" applyBorder="1" applyAlignment="1">
      <alignment vertical="top"/>
    </xf>
    <xf numFmtId="0" fontId="0" fillId="5" borderId="0" xfId="0" applyFill="1">
      <alignment vertical="center"/>
    </xf>
    <xf numFmtId="0" fontId="0" fillId="5" borderId="13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11" xfId="0" applyFont="1" applyFill="1" applyBorder="1" applyAlignment="1">
      <alignment horizontal="left" vertical="center" shrinkToFit="1"/>
    </xf>
    <xf numFmtId="0" fontId="0" fillId="5" borderId="11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>
      <alignment vertical="center"/>
    </xf>
    <xf numFmtId="0" fontId="10" fillId="2" borderId="69" xfId="0" applyFont="1" applyFill="1" applyBorder="1" applyAlignment="1">
      <alignment horizontal="right" vertical="center"/>
    </xf>
    <xf numFmtId="0" fontId="10" fillId="2" borderId="70" xfId="0" applyFont="1" applyFill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0" fontId="10" fillId="2" borderId="72" xfId="0" applyFont="1" applyFill="1" applyBorder="1">
      <alignment vertical="center"/>
    </xf>
    <xf numFmtId="0" fontId="10" fillId="2" borderId="73" xfId="0" applyFont="1" applyFill="1" applyBorder="1" applyAlignment="1">
      <alignment horizontal="right" vertical="center"/>
    </xf>
    <xf numFmtId="0" fontId="10" fillId="2" borderId="74" xfId="0" applyFont="1" applyFill="1" applyBorder="1">
      <alignment vertical="center"/>
    </xf>
    <xf numFmtId="0" fontId="10" fillId="2" borderId="75" xfId="0" applyFont="1" applyFill="1" applyBorder="1">
      <alignment vertical="center"/>
    </xf>
    <xf numFmtId="0" fontId="10" fillId="2" borderId="76" xfId="0" applyFont="1" applyFill="1" applyBorder="1">
      <alignment vertical="center"/>
    </xf>
    <xf numFmtId="176" fontId="0" fillId="6" borderId="12" xfId="0" applyNumberFormat="1" applyFill="1" applyBorder="1">
      <alignment vertical="center"/>
    </xf>
    <xf numFmtId="0" fontId="0" fillId="6" borderId="6" xfId="0" applyFill="1" applyBorder="1">
      <alignment vertical="center"/>
    </xf>
    <xf numFmtId="0" fontId="5" fillId="2" borderId="35" xfId="1" applyFont="1" applyFill="1" applyBorder="1" applyAlignment="1">
      <alignment horizontal="left" vertical="center" wrapText="1"/>
    </xf>
    <xf numFmtId="0" fontId="6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0" fillId="6" borderId="4" xfId="0" applyFill="1" applyBorder="1">
      <alignment vertical="center"/>
    </xf>
    <xf numFmtId="0" fontId="0" fillId="6" borderId="67" xfId="0" applyFill="1" applyBorder="1">
      <alignment vertical="center"/>
    </xf>
    <xf numFmtId="0" fontId="0" fillId="6" borderId="58" xfId="0" applyFill="1" applyBorder="1">
      <alignment vertical="center"/>
    </xf>
    <xf numFmtId="0" fontId="13" fillId="2" borderId="0" xfId="0" applyFont="1" applyFill="1" applyAlignment="1"/>
    <xf numFmtId="0" fontId="0" fillId="2" borderId="71" xfId="0" applyFill="1" applyBorder="1">
      <alignment vertical="center"/>
    </xf>
    <xf numFmtId="0" fontId="0" fillId="2" borderId="80" xfId="0" applyFill="1" applyBorder="1">
      <alignment vertical="center"/>
    </xf>
    <xf numFmtId="0" fontId="6" fillId="2" borderId="81" xfId="0" applyFont="1" applyFill="1" applyBorder="1" applyAlignment="1">
      <alignment vertical="top" wrapText="1"/>
    </xf>
    <xf numFmtId="0" fontId="6" fillId="2" borderId="71" xfId="0" applyFont="1" applyFill="1" applyBorder="1" applyAlignment="1">
      <alignment vertical="top" wrapText="1"/>
    </xf>
    <xf numFmtId="0" fontId="6" fillId="2" borderId="64" xfId="0" applyFont="1" applyFill="1" applyBorder="1" applyAlignment="1">
      <alignment vertical="top" wrapText="1"/>
    </xf>
    <xf numFmtId="0" fontId="0" fillId="2" borderId="80" xfId="0" applyFill="1" applyBorder="1" applyAlignment="1">
      <alignment horizontal="right" wrapText="1"/>
    </xf>
    <xf numFmtId="0" fontId="6" fillId="2" borderId="82" xfId="0" applyFont="1" applyFill="1" applyBorder="1" applyAlignment="1">
      <alignment vertical="center" wrapText="1"/>
    </xf>
    <xf numFmtId="0" fontId="0" fillId="2" borderId="27" xfId="0" applyFill="1" applyBorder="1" applyAlignment="1">
      <alignment horizontal="right" vertical="center"/>
    </xf>
    <xf numFmtId="0" fontId="0" fillId="3" borderId="79" xfId="0" applyFill="1" applyBorder="1">
      <alignment vertical="center"/>
    </xf>
    <xf numFmtId="0" fontId="0" fillId="3" borderId="79" xfId="0" applyFill="1" applyBorder="1" applyAlignment="1">
      <alignment wrapText="1"/>
    </xf>
    <xf numFmtId="0" fontId="10" fillId="2" borderId="27" xfId="0" applyFont="1" applyFill="1" applyBorder="1" applyAlignment="1">
      <alignment horizontal="right" vertical="center"/>
    </xf>
    <xf numFmtId="0" fontId="0" fillId="2" borderId="3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0" borderId="83" xfId="0" applyFill="1" applyBorder="1">
      <alignment vertical="center"/>
    </xf>
    <xf numFmtId="0" fontId="6" fillId="0" borderId="0" xfId="0" applyFo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 wrapText="1"/>
    </xf>
    <xf numFmtId="0" fontId="6" fillId="2" borderId="13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0" fillId="2" borderId="62" xfId="0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10" fillId="2" borderId="11" xfId="0" applyFont="1" applyFill="1" applyBorder="1" applyAlignment="1">
      <alignment horizontal="right" vertical="center"/>
    </xf>
    <xf numFmtId="0" fontId="0" fillId="3" borderId="11" xfId="0" applyFill="1" applyBorder="1">
      <alignment vertical="center"/>
    </xf>
    <xf numFmtId="0" fontId="10" fillId="3" borderId="11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 shrinkToFit="1"/>
    </xf>
    <xf numFmtId="0" fontId="6" fillId="4" borderId="29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6" xfId="0" applyFill="1" applyBorder="1">
      <alignment vertical="center"/>
    </xf>
    <xf numFmtId="0" fontId="0" fillId="4" borderId="0" xfId="0" applyFill="1" applyBorder="1">
      <alignment vertical="center"/>
    </xf>
    <xf numFmtId="0" fontId="0" fillId="6" borderId="83" xfId="0" applyFill="1" applyBorder="1">
      <alignment vertical="center"/>
    </xf>
    <xf numFmtId="0" fontId="6" fillId="6" borderId="45" xfId="0" applyFont="1" applyFill="1" applyBorder="1" applyAlignment="1">
      <alignment vertical="center" wrapText="1"/>
    </xf>
    <xf numFmtId="0" fontId="0" fillId="6" borderId="11" xfId="0" applyFill="1" applyBorder="1">
      <alignment vertical="center"/>
    </xf>
    <xf numFmtId="0" fontId="0" fillId="5" borderId="62" xfId="0" applyFill="1" applyBorder="1">
      <alignment vertical="center"/>
    </xf>
    <xf numFmtId="0" fontId="6" fillId="6" borderId="71" xfId="0" applyFont="1" applyFill="1" applyBorder="1" applyAlignment="1">
      <alignment vertical="top" wrapText="1"/>
    </xf>
    <xf numFmtId="0" fontId="0" fillId="2" borderId="64" xfId="0" applyFill="1" applyBorder="1" applyAlignment="1">
      <alignment horizontal="left" vertical="center" indent="2"/>
    </xf>
    <xf numFmtId="0" fontId="0" fillId="2" borderId="65" xfId="0" applyFill="1" applyBorder="1" applyAlignment="1">
      <alignment horizontal="left" vertical="center" indent="2"/>
    </xf>
    <xf numFmtId="0" fontId="0" fillId="2" borderId="66" xfId="0" applyFill="1" applyBorder="1" applyAlignment="1">
      <alignment horizontal="left" vertical="center" indent="2"/>
    </xf>
    <xf numFmtId="0" fontId="0" fillId="2" borderId="55" xfId="0" applyFill="1" applyBorder="1" applyAlignment="1">
      <alignment horizontal="left" vertical="center" indent="2"/>
    </xf>
    <xf numFmtId="0" fontId="0" fillId="2" borderId="56" xfId="0" applyFill="1" applyBorder="1" applyAlignment="1">
      <alignment horizontal="left" vertical="center" indent="2"/>
    </xf>
    <xf numFmtId="0" fontId="0" fillId="2" borderId="57" xfId="0" applyFill="1" applyBorder="1" applyAlignment="1">
      <alignment horizontal="left" vertical="center" indent="2"/>
    </xf>
    <xf numFmtId="0" fontId="0" fillId="2" borderId="81" xfId="0" applyFill="1" applyBorder="1" applyAlignment="1">
      <alignment horizontal="left" vertical="center" wrapText="1"/>
    </xf>
    <xf numFmtId="0" fontId="0" fillId="2" borderId="64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63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/>
    </xf>
    <xf numFmtId="0" fontId="0" fillId="0" borderId="7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4" fillId="2" borderId="31" xfId="1" applyFont="1" applyFill="1" applyBorder="1" applyAlignment="1">
      <alignment horizontal="left" vertical="top" wrapText="1"/>
    </xf>
    <xf numFmtId="0" fontId="4" fillId="2" borderId="53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59" xfId="1" applyFont="1" applyFill="1" applyBorder="1" applyAlignment="1">
      <alignment horizontal="left" vertical="top" wrapText="1"/>
    </xf>
    <xf numFmtId="0" fontId="0" fillId="2" borderId="51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2" borderId="53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0" fillId="0" borderId="39" xfId="0" applyFill="1" applyBorder="1" applyAlignment="1">
      <alignment horizontal="left" vertical="center"/>
    </xf>
    <xf numFmtId="0" fontId="6" fillId="0" borderId="40" xfId="0" applyFont="1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0" fontId="6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0" fillId="2" borderId="4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7" xfId="0" applyFill="1" applyBorder="1">
      <alignment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84" xfId="0" applyFont="1" applyFill="1" applyBorder="1" applyAlignment="1">
      <alignment horizontal="left" vertical="center"/>
    </xf>
    <xf numFmtId="0" fontId="6" fillId="6" borderId="85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top" wrapText="1"/>
    </xf>
    <xf numFmtId="0" fontId="4" fillId="4" borderId="53" xfId="1" applyFont="1" applyFill="1" applyBorder="1" applyAlignment="1">
      <alignment horizontal="left" vertical="top" wrapText="1"/>
    </xf>
    <xf numFmtId="0" fontId="4" fillId="4" borderId="0" xfId="1" applyFont="1" applyFill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6" borderId="46" xfId="0" applyFill="1" applyBorder="1" applyAlignment="1">
      <alignment horizontal="left" vertical="center"/>
    </xf>
    <xf numFmtId="0" fontId="0" fillId="6" borderId="47" xfId="0" applyFill="1" applyBorder="1" applyAlignment="1">
      <alignment horizontal="left" vertical="center"/>
    </xf>
    <xf numFmtId="0" fontId="3" fillId="6" borderId="46" xfId="0" applyFont="1" applyFill="1" applyBorder="1" applyAlignment="1">
      <alignment horizontal="left" vertical="center" shrinkToFit="1"/>
    </xf>
    <xf numFmtId="0" fontId="3" fillId="6" borderId="33" xfId="0" applyFont="1" applyFill="1" applyBorder="1" applyAlignment="1">
      <alignment horizontal="left" vertical="center" shrinkToFit="1"/>
    </xf>
    <xf numFmtId="0" fontId="3" fillId="6" borderId="63" xfId="0" applyFont="1" applyFill="1" applyBorder="1" applyAlignment="1">
      <alignment horizontal="left" vertical="center" shrinkToFit="1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6" fillId="0" borderId="41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3</xdr:row>
      <xdr:rowOff>171450</xdr:rowOff>
    </xdr:from>
    <xdr:to>
      <xdr:col>7</xdr:col>
      <xdr:colOff>161290</xdr:colOff>
      <xdr:row>5</xdr:row>
      <xdr:rowOff>205740</xdr:rowOff>
    </xdr:to>
    <xdr:sp macro="" textlink="">
      <xdr:nvSpPr>
        <xdr:cNvPr id="2" name="楕円 1"/>
        <xdr:cNvSpPr/>
      </xdr:nvSpPr>
      <xdr:spPr>
        <a:xfrm>
          <a:off x="5927725" y="1200150"/>
          <a:ext cx="720090" cy="720090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0</xdr:colOff>
      <xdr:row>73</xdr:row>
      <xdr:rowOff>9525</xdr:rowOff>
    </xdr:from>
    <xdr:to>
      <xdr:col>5</xdr:col>
      <xdr:colOff>182880</xdr:colOff>
      <xdr:row>74</xdr:row>
      <xdr:rowOff>305435</xdr:rowOff>
    </xdr:to>
    <xdr:sp macro="" textlink="">
      <xdr:nvSpPr>
        <xdr:cNvPr id="3" name="右中かっこ 2"/>
        <xdr:cNvSpPr/>
      </xdr:nvSpPr>
      <xdr:spPr>
        <a:xfrm>
          <a:off x="5191125" y="23888700"/>
          <a:ext cx="182880" cy="638810"/>
        </a:xfrm>
        <a:prstGeom prst="rightBrace">
          <a:avLst>
            <a:gd name="adj1" fmla="val 35875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3</xdr:row>
      <xdr:rowOff>171450</xdr:rowOff>
    </xdr:from>
    <xdr:to>
      <xdr:col>7</xdr:col>
      <xdr:colOff>161290</xdr:colOff>
      <xdr:row>5</xdr:row>
      <xdr:rowOff>205740</xdr:rowOff>
    </xdr:to>
    <xdr:sp macro="" textlink="">
      <xdr:nvSpPr>
        <xdr:cNvPr id="2" name="楕円 1"/>
        <xdr:cNvSpPr/>
      </xdr:nvSpPr>
      <xdr:spPr>
        <a:xfrm>
          <a:off x="5927725" y="1200150"/>
          <a:ext cx="720090" cy="720090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0</xdr:colOff>
      <xdr:row>73</xdr:row>
      <xdr:rowOff>9525</xdr:rowOff>
    </xdr:from>
    <xdr:to>
      <xdr:col>5</xdr:col>
      <xdr:colOff>182880</xdr:colOff>
      <xdr:row>74</xdr:row>
      <xdr:rowOff>305435</xdr:rowOff>
    </xdr:to>
    <xdr:sp macro="" textlink="">
      <xdr:nvSpPr>
        <xdr:cNvPr id="3" name="右中かっこ 2"/>
        <xdr:cNvSpPr/>
      </xdr:nvSpPr>
      <xdr:spPr>
        <a:xfrm>
          <a:off x="5191125" y="27993975"/>
          <a:ext cx="182880" cy="505460"/>
        </a:xfrm>
        <a:prstGeom prst="rightBrace">
          <a:avLst>
            <a:gd name="adj1" fmla="val 35875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27" customHeight="1"/>
  <cols>
    <col min="1" max="1" width="2.625" style="2" customWidth="1"/>
    <col min="2" max="2" width="10.625" style="2" customWidth="1"/>
    <col min="3" max="3" width="13.75" style="2" customWidth="1"/>
    <col min="4" max="4" width="28.625" style="2" customWidth="1"/>
    <col min="5" max="6" width="12.5" style="2" customWidth="1"/>
    <col min="7" max="7" width="4.5" style="2" customWidth="1"/>
    <col min="8" max="8" width="2.625" style="2" customWidth="1"/>
    <col min="9" max="16384" width="9" style="2"/>
  </cols>
  <sheetData>
    <row r="1" spans="1:8" ht="27" customHeight="1" thickBot="1">
      <c r="E1" s="3" t="s">
        <v>0</v>
      </c>
      <c r="F1" s="215" t="s">
        <v>1</v>
      </c>
      <c r="G1" s="216"/>
      <c r="H1" s="217"/>
    </row>
    <row r="2" spans="1:8" ht="27" customHeight="1">
      <c r="A2" s="2" t="s">
        <v>2</v>
      </c>
    </row>
    <row r="3" spans="1:8" ht="27" customHeight="1">
      <c r="A3" s="218" t="s">
        <v>3</v>
      </c>
      <c r="B3" s="218"/>
      <c r="C3" s="218"/>
      <c r="D3" s="218"/>
      <c r="E3" s="218"/>
      <c r="F3" s="218"/>
      <c r="G3" s="218"/>
      <c r="H3" s="218"/>
    </row>
    <row r="4" spans="1:8" ht="27" customHeight="1">
      <c r="A4" s="4" t="s">
        <v>4</v>
      </c>
    </row>
    <row r="5" spans="1:8" ht="27" customHeight="1" thickBot="1">
      <c r="A5" s="3"/>
      <c r="B5" s="41" t="s">
        <v>130</v>
      </c>
      <c r="G5" s="3" t="s">
        <v>5</v>
      </c>
    </row>
    <row r="6" spans="1:8" ht="27" customHeight="1">
      <c r="B6" s="5" t="s">
        <v>6</v>
      </c>
      <c r="C6" s="6" t="s">
        <v>7</v>
      </c>
      <c r="D6" s="219"/>
      <c r="E6" s="219"/>
      <c r="F6" s="219"/>
      <c r="G6" s="220"/>
    </row>
    <row r="7" spans="1:8" ht="27" customHeight="1">
      <c r="B7" s="7"/>
      <c r="C7" s="8" t="s">
        <v>8</v>
      </c>
      <c r="D7" s="156"/>
      <c r="E7" s="156"/>
      <c r="F7" s="156"/>
      <c r="G7" s="157"/>
    </row>
    <row r="8" spans="1:8" ht="27" customHeight="1">
      <c r="B8" s="7"/>
      <c r="C8" s="43" t="s">
        <v>134</v>
      </c>
      <c r="D8" s="221"/>
      <c r="E8" s="221"/>
      <c r="F8" s="221"/>
      <c r="G8" s="222"/>
    </row>
    <row r="9" spans="1:8" ht="27" customHeight="1">
      <c r="B9" s="7"/>
      <c r="C9" s="9" t="s">
        <v>9</v>
      </c>
      <c r="D9" s="163"/>
      <c r="E9" s="163"/>
      <c r="F9" s="163"/>
      <c r="G9" s="164"/>
    </row>
    <row r="10" spans="1:8" ht="27" customHeight="1">
      <c r="B10" s="120" t="s">
        <v>161</v>
      </c>
      <c r="C10" s="8" t="s">
        <v>11</v>
      </c>
      <c r="D10" s="211"/>
      <c r="E10" s="211"/>
      <c r="F10" s="211"/>
      <c r="G10" s="212"/>
    </row>
    <row r="11" spans="1:8" ht="40.5" customHeight="1">
      <c r="B11" s="21"/>
      <c r="C11" s="13" t="s">
        <v>12</v>
      </c>
      <c r="D11" s="213"/>
      <c r="E11" s="213"/>
      <c r="F11" s="213"/>
      <c r="G11" s="214"/>
    </row>
    <row r="12" spans="1:8" ht="27" customHeight="1">
      <c r="B12" s="7"/>
      <c r="C12" s="12" t="s">
        <v>13</v>
      </c>
      <c r="D12" s="163"/>
      <c r="E12" s="163"/>
      <c r="F12" s="163"/>
      <c r="G12" s="164"/>
    </row>
    <row r="13" spans="1:8" ht="27" customHeight="1">
      <c r="B13" s="7"/>
      <c r="C13" s="15" t="s">
        <v>14</v>
      </c>
      <c r="D13" s="163"/>
      <c r="E13" s="163"/>
      <c r="F13" s="163"/>
      <c r="G13" s="164"/>
    </row>
    <row r="14" spans="1:8" ht="27" customHeight="1">
      <c r="B14" s="7"/>
      <c r="C14" s="58" t="s">
        <v>133</v>
      </c>
      <c r="D14" s="156"/>
      <c r="E14" s="156"/>
      <c r="F14" s="156"/>
      <c r="G14" s="157"/>
    </row>
    <row r="15" spans="1:8" ht="27" customHeight="1">
      <c r="B15" s="7"/>
      <c r="C15" s="123" t="s">
        <v>162</v>
      </c>
      <c r="D15" s="158"/>
      <c r="E15" s="159"/>
      <c r="F15" s="159"/>
      <c r="G15" s="160"/>
    </row>
    <row r="16" spans="1:8" ht="27" customHeight="1">
      <c r="B16" s="124" t="s">
        <v>159</v>
      </c>
      <c r="C16" s="123" t="s">
        <v>160</v>
      </c>
      <c r="D16" s="158"/>
      <c r="E16" s="159"/>
      <c r="F16" s="159"/>
      <c r="G16" s="160"/>
    </row>
    <row r="17" spans="2:7" ht="27" customHeight="1">
      <c r="B17" s="122"/>
      <c r="C17" s="123" t="s">
        <v>157</v>
      </c>
      <c r="D17" s="158"/>
      <c r="E17" s="159"/>
      <c r="F17" s="159"/>
      <c r="G17" s="160"/>
    </row>
    <row r="18" spans="2:7" ht="27" customHeight="1">
      <c r="B18" s="154" t="s">
        <v>158</v>
      </c>
      <c r="C18" s="10" t="s">
        <v>8</v>
      </c>
      <c r="D18" s="207"/>
      <c r="E18" s="207"/>
      <c r="F18" s="207"/>
      <c r="G18" s="208"/>
    </row>
    <row r="19" spans="2:7" ht="27" customHeight="1">
      <c r="B19" s="155"/>
      <c r="C19" s="11" t="s">
        <v>10</v>
      </c>
      <c r="D19" s="209"/>
      <c r="E19" s="209"/>
      <c r="F19" s="209"/>
      <c r="G19" s="210"/>
    </row>
    <row r="20" spans="2:7" ht="27" customHeight="1">
      <c r="B20" s="155"/>
      <c r="C20" s="57" t="s">
        <v>132</v>
      </c>
      <c r="D20" s="158"/>
      <c r="E20" s="159"/>
      <c r="F20" s="159"/>
      <c r="G20" s="160"/>
    </row>
    <row r="21" spans="2:7" ht="27" customHeight="1">
      <c r="B21" s="155"/>
      <c r="C21" s="12" t="s">
        <v>9</v>
      </c>
      <c r="D21" s="163"/>
      <c r="E21" s="163"/>
      <c r="F21" s="163"/>
      <c r="G21" s="164"/>
    </row>
    <row r="22" spans="2:7" ht="27" customHeight="1">
      <c r="B22" s="21"/>
      <c r="C22" s="121" t="s">
        <v>157</v>
      </c>
      <c r="D22" s="163"/>
      <c r="E22" s="163"/>
      <c r="F22" s="163"/>
      <c r="G22" s="164"/>
    </row>
    <row r="23" spans="2:7" ht="27" customHeight="1">
      <c r="B23" s="122"/>
      <c r="C23" s="12" t="s">
        <v>15</v>
      </c>
      <c r="D23" s="158"/>
      <c r="E23" s="159"/>
      <c r="F23" s="159"/>
      <c r="G23" s="160"/>
    </row>
    <row r="24" spans="2:7" ht="27" customHeight="1">
      <c r="B24" s="14" t="s">
        <v>16</v>
      </c>
      <c r="C24" s="8" t="s">
        <v>17</v>
      </c>
      <c r="D24" s="163"/>
      <c r="E24" s="163"/>
      <c r="F24" s="163"/>
      <c r="G24" s="164"/>
    </row>
    <row r="25" spans="2:7" ht="27" customHeight="1">
      <c r="B25" s="7"/>
      <c r="C25" s="15" t="s">
        <v>18</v>
      </c>
      <c r="D25" s="163"/>
      <c r="E25" s="163"/>
      <c r="F25" s="163"/>
      <c r="G25" s="164"/>
    </row>
    <row r="26" spans="2:7" ht="27" customHeight="1">
      <c r="B26" s="7"/>
      <c r="C26" s="12" t="s">
        <v>15</v>
      </c>
      <c r="D26" s="163"/>
      <c r="E26" s="163"/>
      <c r="F26" s="163"/>
      <c r="G26" s="164"/>
    </row>
    <row r="27" spans="2:7" ht="27" customHeight="1">
      <c r="B27" s="16"/>
      <c r="C27" s="17" t="s">
        <v>19</v>
      </c>
      <c r="D27" s="165"/>
      <c r="E27" s="165"/>
      <c r="F27" s="165"/>
      <c r="G27" s="166"/>
    </row>
    <row r="28" spans="2:7" ht="13.5"/>
    <row r="29" spans="2:7" ht="13.5">
      <c r="B29" s="44" t="s">
        <v>20</v>
      </c>
      <c r="C29" s="44"/>
      <c r="D29" s="44"/>
      <c r="E29" s="44"/>
      <c r="F29" s="44"/>
    </row>
    <row r="30" spans="2:7" ht="17.25" customHeight="1">
      <c r="B30" s="168" t="s">
        <v>21</v>
      </c>
      <c r="C30" s="167"/>
      <c r="D30" s="125" t="s">
        <v>143</v>
      </c>
      <c r="E30" s="126"/>
      <c r="F30" s="47"/>
      <c r="G30" s="18"/>
    </row>
    <row r="31" spans="2:7" ht="17.25" customHeight="1">
      <c r="B31" s="169"/>
      <c r="C31" s="167"/>
      <c r="D31" s="125" t="s">
        <v>144</v>
      </c>
      <c r="E31" s="127"/>
      <c r="F31" s="47"/>
      <c r="G31" s="18"/>
    </row>
    <row r="32" spans="2:7" ht="17.25" customHeight="1">
      <c r="B32" s="128"/>
      <c r="C32" s="129"/>
      <c r="D32" s="45"/>
      <c r="E32" s="47"/>
      <c r="F32" s="47"/>
      <c r="G32" s="18"/>
    </row>
    <row r="33" spans="1:7" ht="27" customHeight="1" thickBot="1">
      <c r="A33" s="2" t="s">
        <v>28</v>
      </c>
      <c r="E33" s="102" t="s">
        <v>149</v>
      </c>
    </row>
    <row r="34" spans="1:7" ht="121.5" customHeight="1">
      <c r="B34" s="19" t="s">
        <v>29</v>
      </c>
      <c r="C34" s="235" t="s">
        <v>141</v>
      </c>
      <c r="D34" s="236"/>
      <c r="E34" s="105" t="s">
        <v>139</v>
      </c>
      <c r="F34" s="106" t="s">
        <v>138</v>
      </c>
      <c r="G34" s="18"/>
    </row>
    <row r="35" spans="1:7" ht="54" customHeight="1">
      <c r="B35" s="20" t="s">
        <v>30</v>
      </c>
      <c r="C35" s="170" t="s">
        <v>31</v>
      </c>
      <c r="D35" s="171"/>
      <c r="E35" s="107" t="s">
        <v>140</v>
      </c>
      <c r="F35" s="108" t="s">
        <v>32</v>
      </c>
      <c r="G35" s="112"/>
    </row>
    <row r="36" spans="1:7" ht="27" customHeight="1">
      <c r="B36" s="21"/>
      <c r="C36" s="172" t="s">
        <v>33</v>
      </c>
      <c r="D36" s="173"/>
      <c r="E36" s="61"/>
      <c r="F36" s="18"/>
      <c r="G36" s="18"/>
    </row>
    <row r="37" spans="1:7" ht="40.5" customHeight="1" thickBot="1">
      <c r="B37" s="22"/>
      <c r="C37" s="174" t="s">
        <v>34</v>
      </c>
      <c r="D37" s="175"/>
      <c r="E37" s="109" t="s">
        <v>137</v>
      </c>
      <c r="F37" s="110"/>
      <c r="G37" s="111"/>
    </row>
    <row r="38" spans="1:7" ht="13.5"/>
    <row r="39" spans="1:7" ht="27" customHeight="1" thickBot="1">
      <c r="A39" s="2" t="s">
        <v>35</v>
      </c>
      <c r="C39" s="4" t="s">
        <v>37</v>
      </c>
    </row>
    <row r="40" spans="1:7" ht="66.95" customHeight="1">
      <c r="B40" s="176"/>
      <c r="C40" s="177"/>
      <c r="D40" s="177"/>
      <c r="E40" s="177"/>
      <c r="F40" s="178"/>
      <c r="G40" s="23" t="s">
        <v>36</v>
      </c>
    </row>
    <row r="41" spans="1:7" ht="14.25" thickBot="1">
      <c r="B41" s="179"/>
      <c r="C41" s="180"/>
      <c r="D41" s="180"/>
      <c r="E41" s="180"/>
      <c r="F41" s="181"/>
      <c r="G41" s="18">
        <f>LEN(B40)</f>
        <v>0</v>
      </c>
    </row>
    <row r="42" spans="1:7" ht="13.5"/>
    <row r="43" spans="1:7" ht="27" customHeight="1">
      <c r="A43" s="2" t="s">
        <v>38</v>
      </c>
    </row>
    <row r="44" spans="1:7" ht="246.6" customHeight="1">
      <c r="B44" s="192" t="s">
        <v>39</v>
      </c>
      <c r="C44" s="193"/>
      <c r="D44" s="193"/>
      <c r="E44" s="193"/>
      <c r="F44" s="193"/>
      <c r="G44" s="194"/>
    </row>
    <row r="45" spans="1:7" ht="41.1" customHeight="1">
      <c r="B45" s="195" t="s">
        <v>40</v>
      </c>
      <c r="C45" s="196"/>
      <c r="D45" s="175"/>
      <c r="E45" s="175"/>
      <c r="F45" s="175"/>
      <c r="G45" s="197"/>
    </row>
    <row r="46" spans="1:7" ht="13.5"/>
    <row r="47" spans="1:7" ht="27" customHeight="1" thickBot="1">
      <c r="A47" s="2" t="s">
        <v>44</v>
      </c>
    </row>
    <row r="48" spans="1:7" ht="27" customHeight="1" thickBot="1">
      <c r="B48" s="198" t="s">
        <v>166</v>
      </c>
      <c r="C48" s="265"/>
      <c r="D48" s="265"/>
      <c r="E48" s="265"/>
      <c r="F48" s="263"/>
      <c r="G48" s="264"/>
    </row>
    <row r="49" spans="1:7" ht="14.25" thickBot="1"/>
    <row r="50" spans="1:7" ht="27" customHeight="1" thickBot="1">
      <c r="A50" s="2" t="s">
        <v>45</v>
      </c>
      <c r="D50" s="3" t="s">
        <v>50</v>
      </c>
      <c r="E50" s="116"/>
    </row>
    <row r="51" spans="1:7" ht="13.5">
      <c r="B51" s="118" t="s">
        <v>153</v>
      </c>
      <c r="C51" s="150" t="s">
        <v>46</v>
      </c>
      <c r="D51" s="151"/>
      <c r="E51" s="115" t="s">
        <v>47</v>
      </c>
      <c r="F51" s="26" t="s">
        <v>48</v>
      </c>
    </row>
    <row r="52" spans="1:7" ht="27" customHeight="1">
      <c r="B52" s="119"/>
      <c r="C52" s="152"/>
      <c r="D52" s="153"/>
      <c r="E52" s="27"/>
      <c r="F52" s="56" t="str">
        <f>IF(E52="","",E52/E57)</f>
        <v/>
      </c>
    </row>
    <row r="53" spans="1:7" ht="27" customHeight="1">
      <c r="B53" s="119"/>
      <c r="C53" s="152"/>
      <c r="D53" s="153"/>
      <c r="E53" s="27"/>
      <c r="F53" s="56"/>
    </row>
    <row r="54" spans="1:7" ht="27" customHeight="1">
      <c r="B54" s="119"/>
      <c r="C54" s="152"/>
      <c r="D54" s="153"/>
      <c r="E54" s="27"/>
      <c r="F54" s="56"/>
    </row>
    <row r="55" spans="1:7" ht="27" customHeight="1">
      <c r="B55" s="119"/>
      <c r="C55" s="152"/>
      <c r="D55" s="153"/>
      <c r="E55" s="27"/>
      <c r="F55" s="56"/>
    </row>
    <row r="56" spans="1:7" ht="27" customHeight="1">
      <c r="B56" s="119"/>
      <c r="C56" s="152"/>
      <c r="D56" s="153"/>
      <c r="E56" s="27"/>
      <c r="F56" s="56" t="str">
        <f>IF(E56="","",E56/E57)</f>
        <v/>
      </c>
    </row>
    <row r="57" spans="1:7" ht="14.25" thickBot="1">
      <c r="B57" s="29" t="s">
        <v>49</v>
      </c>
      <c r="C57" s="30"/>
      <c r="D57" s="31"/>
      <c r="E57" s="8">
        <f>SUM(E52:E56)</f>
        <v>0</v>
      </c>
      <c r="F57" s="32">
        <f>SUM(F52:F56)</f>
        <v>0</v>
      </c>
    </row>
    <row r="58" spans="1:7" ht="14.25" thickBot="1">
      <c r="D58" s="3"/>
      <c r="E58" s="114"/>
    </row>
    <row r="59" spans="1:7" ht="27" customHeight="1" thickBot="1">
      <c r="B59" s="229" t="s">
        <v>135</v>
      </c>
      <c r="C59" s="230"/>
      <c r="D59" s="231"/>
      <c r="E59" s="232" t="s">
        <v>136</v>
      </c>
      <c r="F59" s="233"/>
      <c r="G59" s="234"/>
    </row>
    <row r="60" spans="1:7" ht="13.5">
      <c r="D60" s="3"/>
      <c r="E60" s="18"/>
    </row>
    <row r="61" spans="1:7" ht="27" customHeight="1" thickBot="1">
      <c r="A61" s="2" t="s">
        <v>58</v>
      </c>
    </row>
    <row r="62" spans="1:7" ht="27" customHeight="1">
      <c r="B62" s="25" t="s">
        <v>59</v>
      </c>
      <c r="C62" s="203"/>
      <c r="D62" s="203"/>
      <c r="E62" s="204"/>
      <c r="F62" s="34"/>
      <c r="G62" s="34"/>
    </row>
    <row r="63" spans="1:7" ht="27" customHeight="1">
      <c r="B63" s="28" t="s">
        <v>60</v>
      </c>
      <c r="C63" s="205"/>
      <c r="D63" s="205"/>
      <c r="E63" s="206"/>
      <c r="F63" s="182" t="s">
        <v>61</v>
      </c>
      <c r="G63" s="183"/>
    </row>
    <row r="64" spans="1:7" ht="27" customHeight="1">
      <c r="B64" s="28" t="s">
        <v>62</v>
      </c>
      <c r="C64" s="205"/>
      <c r="D64" s="205"/>
      <c r="E64" s="206"/>
      <c r="F64" s="184"/>
      <c r="G64" s="185"/>
    </row>
    <row r="65" spans="1:7" ht="27" customHeight="1">
      <c r="B65" s="28" t="s">
        <v>52</v>
      </c>
      <c r="C65" s="205"/>
      <c r="D65" s="205"/>
      <c r="E65" s="206"/>
      <c r="F65" s="96"/>
      <c r="G65" s="35"/>
    </row>
    <row r="66" spans="1:7" ht="27" customHeight="1">
      <c r="B66" s="14"/>
      <c r="C66" s="237" t="s">
        <v>63</v>
      </c>
      <c r="D66" s="238"/>
      <c r="E66" s="239"/>
      <c r="F66" s="36"/>
      <c r="G66" s="37"/>
    </row>
    <row r="67" spans="1:7" ht="40.5" customHeight="1">
      <c r="B67" s="38" t="s">
        <v>64</v>
      </c>
      <c r="C67" s="240"/>
      <c r="D67" s="240"/>
      <c r="E67" s="241"/>
    </row>
    <row r="68" spans="1:7" ht="27" customHeight="1">
      <c r="B68" s="28" t="s">
        <v>13</v>
      </c>
      <c r="C68" s="205"/>
      <c r="D68" s="205"/>
      <c r="E68" s="206"/>
    </row>
    <row r="69" spans="1:7" ht="27" customHeight="1" thickBot="1">
      <c r="B69" s="29" t="s">
        <v>57</v>
      </c>
      <c r="C69" s="242"/>
      <c r="D69" s="242"/>
      <c r="E69" s="243"/>
    </row>
    <row r="70" spans="1:7" ht="13.5"/>
    <row r="71" spans="1:7" ht="27" customHeight="1" thickBot="1">
      <c r="A71" s="2" t="s">
        <v>51</v>
      </c>
    </row>
    <row r="72" spans="1:7" ht="27" customHeight="1">
      <c r="B72" s="186" t="s">
        <v>52</v>
      </c>
      <c r="C72" s="187"/>
      <c r="D72" s="188"/>
      <c r="E72" s="33"/>
    </row>
    <row r="73" spans="1:7" ht="13.5">
      <c r="B73" s="189" t="s">
        <v>53</v>
      </c>
      <c r="C73" s="190"/>
      <c r="D73" s="191"/>
      <c r="E73" s="60"/>
    </row>
    <row r="74" spans="1:7" ht="20.25" customHeight="1">
      <c r="B74" s="142" t="s">
        <v>54</v>
      </c>
      <c r="C74" s="143"/>
      <c r="D74" s="144"/>
      <c r="E74" s="59"/>
      <c r="F74" s="148" t="s">
        <v>55</v>
      </c>
      <c r="G74" s="103"/>
    </row>
    <row r="75" spans="1:7" ht="20.25" customHeight="1" thickBot="1">
      <c r="B75" s="145" t="s">
        <v>56</v>
      </c>
      <c r="C75" s="146"/>
      <c r="D75" s="147"/>
      <c r="E75" s="42"/>
      <c r="F75" s="149"/>
      <c r="G75" s="104">
        <f>E74+E75</f>
        <v>0</v>
      </c>
    </row>
    <row r="76" spans="1:7" ht="13.5"/>
    <row r="77" spans="1:7" ht="27" customHeight="1">
      <c r="A77" s="2" t="s">
        <v>41</v>
      </c>
    </row>
    <row r="78" spans="1:7" ht="27" customHeight="1">
      <c r="B78" s="24" t="s">
        <v>42</v>
      </c>
    </row>
    <row r="79" spans="1:7" ht="27" customHeight="1">
      <c r="B79" s="24" t="s">
        <v>43</v>
      </c>
    </row>
    <row r="80" spans="1:7" ht="13.5"/>
    <row r="81" spans="1:7" ht="13.5">
      <c r="B81" s="44" t="s">
        <v>20</v>
      </c>
      <c r="C81" s="44"/>
      <c r="D81" s="44"/>
      <c r="E81" s="44"/>
      <c r="F81" s="44"/>
    </row>
    <row r="82" spans="1:7" ht="13.5">
      <c r="A82" s="130" t="s">
        <v>163</v>
      </c>
      <c r="B82" s="44"/>
      <c r="C82" s="44"/>
      <c r="D82" s="44"/>
      <c r="E82" s="44"/>
      <c r="F82" s="44"/>
    </row>
    <row r="83" spans="1:7" ht="17.25" customHeight="1">
      <c r="B83" s="45" t="s">
        <v>142</v>
      </c>
      <c r="C83" s="46"/>
      <c r="D83" s="45"/>
      <c r="G83" s="18"/>
    </row>
    <row r="84" spans="1:7" ht="13.5">
      <c r="B84" s="47"/>
      <c r="C84" s="48" t="s">
        <v>22</v>
      </c>
      <c r="D84" s="49"/>
      <c r="E84" s="50"/>
      <c r="F84" s="51" t="str">
        <f>IF(C83="","",VLOOKUP(C83,選択肢!A3:C6,2))</f>
        <v/>
      </c>
      <c r="G84" s="18"/>
    </row>
    <row r="85" spans="1:7" ht="13.5">
      <c r="B85" s="47"/>
      <c r="C85" s="52" t="s">
        <v>23</v>
      </c>
      <c r="D85" s="161" t="str">
        <f>IF(C83="","",VLOOKUP(C83,選択肢!A3:C6,3)&amp;"×"&amp;VLOOKUP(C83,選択肢!E3:G14,2)&amp;"/12＝")</f>
        <v/>
      </c>
      <c r="E85" s="162"/>
      <c r="F85" s="53" t="str">
        <f>IF(C83="","",VLOOKUP(C83,選択肢!A3:C6,3)*VLOOKUP(C83,選択肢!E3:G14,2)/12)</f>
        <v/>
      </c>
      <c r="G85" s="18"/>
    </row>
    <row r="86" spans="1:7" ht="13.5">
      <c r="B86" s="47"/>
      <c r="C86" s="52" t="s">
        <v>24</v>
      </c>
      <c r="D86" s="161" t="str">
        <f>IF(C83="市内会員",VLOOKUP(G75,選択肢!I2:K42,2)&amp;"×"&amp;VLOOKUP(C83,選択肢!E3:G14,2)&amp;"/12＝",IF(C83="市内会員（中小）",VLOOKUP(G75,選択肢!I2:K42,2)&amp;"×"&amp;VLOOKUP(C83,選択肢!E3:G14,2)&amp;"/12＝",""))</f>
        <v/>
      </c>
      <c r="E86" s="162"/>
      <c r="F86" s="53" t="str">
        <f>IF(C83="市内会員",VLOOKUP(G75,選択肢!I2:K42,3)*VLOOKUP(C83,選択肢!E3:G14,2)/12,IF(C83="市内会員（中小）",VLOOKUP(G75,選択肢!I2:K42,3)*VLOOKUP(C83,選択肢!E3:G14,2)/12,""))</f>
        <v/>
      </c>
      <c r="G86" s="18"/>
    </row>
    <row r="87" spans="1:7" ht="13.5">
      <c r="B87" s="47"/>
      <c r="C87" s="52" t="s">
        <v>25</v>
      </c>
      <c r="D87" s="54" t="s">
        <v>26</v>
      </c>
      <c r="E87" s="55" t="str">
        <f>IF(G35="","",VLOOKUP(C83,選択肢!E3:G14,3)&amp;"×"&amp;G35&amp;"＝")</f>
        <v/>
      </c>
      <c r="F87" s="53" t="str">
        <f>IF(G35="","",VLOOKUP(C83,選択肢!E3:G14,3)*G35)</f>
        <v/>
      </c>
      <c r="G87" s="18"/>
    </row>
    <row r="88" spans="1:7" ht="13.5">
      <c r="B88" s="47"/>
      <c r="C88" s="86" t="s">
        <v>27</v>
      </c>
      <c r="D88" s="87"/>
      <c r="E88" s="88"/>
      <c r="F88" s="89" t="str">
        <f>IF(G37=1,200,"")</f>
        <v/>
      </c>
      <c r="G88" s="18"/>
    </row>
    <row r="89" spans="1:7" ht="13.5">
      <c r="B89" s="47"/>
      <c r="C89" s="90" t="s">
        <v>145</v>
      </c>
      <c r="D89" s="91"/>
      <c r="E89" s="92"/>
      <c r="F89" s="93">
        <f>SUM(F84:F88)</f>
        <v>0</v>
      </c>
      <c r="G89" s="18"/>
    </row>
    <row r="90" spans="1:7" ht="13.5"/>
    <row r="91" spans="1:7" ht="13.5">
      <c r="A91" s="130" t="s">
        <v>164</v>
      </c>
    </row>
    <row r="92" spans="1:7" ht="40.5" customHeight="1">
      <c r="B92" s="131" t="s">
        <v>150</v>
      </c>
      <c r="C92" s="223"/>
      <c r="D92" s="224"/>
      <c r="E92" s="224"/>
      <c r="F92" s="224"/>
      <c r="G92" s="225"/>
    </row>
    <row r="93" spans="1:7" ht="40.5" customHeight="1">
      <c r="B93" s="132" t="s">
        <v>151</v>
      </c>
      <c r="C93" s="223"/>
      <c r="D93" s="224"/>
      <c r="E93" s="224"/>
      <c r="F93" s="224"/>
      <c r="G93" s="225"/>
    </row>
    <row r="94" spans="1:7" ht="40.5" customHeight="1">
      <c r="B94" s="131" t="s">
        <v>152</v>
      </c>
      <c r="C94" s="223"/>
      <c r="D94" s="224"/>
      <c r="E94" s="224"/>
      <c r="F94" s="224"/>
      <c r="G94" s="225"/>
    </row>
    <row r="95" spans="1:7" ht="13.5"/>
    <row r="96" spans="1:7" ht="13.5">
      <c r="A96" s="130" t="s">
        <v>165</v>
      </c>
    </row>
    <row r="97" spans="2:7" ht="54" customHeight="1">
      <c r="B97" s="226"/>
      <c r="C97" s="227"/>
      <c r="D97" s="227"/>
      <c r="E97" s="227"/>
      <c r="F97" s="227"/>
      <c r="G97" s="228"/>
    </row>
    <row r="98" spans="2:7" ht="13.5"/>
  </sheetData>
  <mergeCells count="65">
    <mergeCell ref="C92:G92"/>
    <mergeCell ref="C93:G93"/>
    <mergeCell ref="C94:G94"/>
    <mergeCell ref="B97:G97"/>
    <mergeCell ref="D23:G23"/>
    <mergeCell ref="B59:D59"/>
    <mergeCell ref="E59:G59"/>
    <mergeCell ref="C34:D34"/>
    <mergeCell ref="C64:E64"/>
    <mergeCell ref="C65:E65"/>
    <mergeCell ref="C66:E66"/>
    <mergeCell ref="C67:E67"/>
    <mergeCell ref="C68:E68"/>
    <mergeCell ref="C69:E69"/>
    <mergeCell ref="C53:D53"/>
    <mergeCell ref="C54:D54"/>
    <mergeCell ref="F1:H1"/>
    <mergeCell ref="A3:H3"/>
    <mergeCell ref="D6:G6"/>
    <mergeCell ref="D7:G7"/>
    <mergeCell ref="D8:G8"/>
    <mergeCell ref="D9:G9"/>
    <mergeCell ref="D18:G18"/>
    <mergeCell ref="D19:G19"/>
    <mergeCell ref="D21:G21"/>
    <mergeCell ref="D22:G22"/>
    <mergeCell ref="D16:G16"/>
    <mergeCell ref="D17:G17"/>
    <mergeCell ref="D15:G15"/>
    <mergeCell ref="D10:G10"/>
    <mergeCell ref="D11:G11"/>
    <mergeCell ref="D12:G12"/>
    <mergeCell ref="D13:G13"/>
    <mergeCell ref="B44:G44"/>
    <mergeCell ref="B45:C45"/>
    <mergeCell ref="D45:G45"/>
    <mergeCell ref="F48:G48"/>
    <mergeCell ref="B48:E48"/>
    <mergeCell ref="B18:B21"/>
    <mergeCell ref="D14:G14"/>
    <mergeCell ref="D20:G20"/>
    <mergeCell ref="D85:E85"/>
    <mergeCell ref="D86:E86"/>
    <mergeCell ref="D24:G24"/>
    <mergeCell ref="D25:G25"/>
    <mergeCell ref="D26:G26"/>
    <mergeCell ref="D27:G27"/>
    <mergeCell ref="C30:C31"/>
    <mergeCell ref="B30:B31"/>
    <mergeCell ref="C35:D35"/>
    <mergeCell ref="C36:D36"/>
    <mergeCell ref="C37:D37"/>
    <mergeCell ref="B40:F41"/>
    <mergeCell ref="F63:G64"/>
    <mergeCell ref="B74:D74"/>
    <mergeCell ref="B75:D75"/>
    <mergeCell ref="F74:F75"/>
    <mergeCell ref="C51:D51"/>
    <mergeCell ref="C52:D52"/>
    <mergeCell ref="C56:D56"/>
    <mergeCell ref="C55:D55"/>
    <mergeCell ref="B72:D72"/>
    <mergeCell ref="B73:D73"/>
    <mergeCell ref="C62:E62"/>
    <mergeCell ref="C63:E63"/>
  </mergeCells>
  <phoneticPr fontId="8"/>
  <dataValidations count="1">
    <dataValidation allowBlank="1" showInputMessage="1" showErrorMessage="1" sqref="F66"/>
  </dataValidations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 xml:space="preserve">&amp;C&amp;P / &amp;N </oddFooter>
  </headerFooter>
  <rowBreaks count="1" manualBreakCount="1">
    <brk id="46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選択肢!$A$3:$A$6</xm:f>
          </x14:formula1>
          <xm:sqref>C30</xm:sqref>
        </x14:dataValidation>
        <x14:dataValidation type="list" allowBlank="1" showInputMessage="1" showErrorMessage="1">
          <x14:formula1>
            <xm:f>選択肢!$M$2:$M$9</xm:f>
          </x14:formula1>
          <xm:sqref>G35</xm:sqref>
        </x14:dataValidation>
        <x14:dataValidation type="list" allowBlank="1" showInputMessage="1" showErrorMessage="1">
          <x14:formula1>
            <xm:f>選択肢!$M$2:$M$3</xm:f>
          </x14:formula1>
          <xm:sqref>G37</xm:sqref>
        </x14:dataValidation>
        <x14:dataValidation type="list" allowBlank="1" showInputMessage="1" showErrorMessage="1">
          <x14:formula1>
            <xm:f>選択肢!$O$2:$O$3</xm:f>
          </x14:formula1>
          <xm:sqref>F65</xm:sqref>
        </x14:dataValidation>
        <x14:dataValidation type="list" allowBlank="1" showInputMessage="1" showErrorMessage="1">
          <x14:formula1>
            <xm:f>選択肢!$E$3:$E$14</xm:f>
          </x14:formula1>
          <xm:sqref>C83</xm:sqref>
        </x14:dataValidation>
        <x14:dataValidation type="list" allowBlank="1" showInputMessage="1" showErrorMessage="1">
          <x14:formula1>
            <xm:f>選択肢!$Q$2:$Q$4</xm:f>
          </x14:formula1>
          <xm:sqref>B52:B56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Q4" sqref="Q4"/>
    </sheetView>
  </sheetViews>
  <sheetFormatPr defaultColWidth="9" defaultRowHeight="13.5"/>
  <cols>
    <col min="1" max="1" width="15.25" bestFit="1" customWidth="1"/>
    <col min="2" max="2" width="7.125" bestFit="1" customWidth="1"/>
    <col min="4" max="4" width="3.625" customWidth="1"/>
    <col min="5" max="6" width="7.125" bestFit="1" customWidth="1"/>
    <col min="7" max="7" width="11" bestFit="1" customWidth="1"/>
    <col min="8" max="8" width="3.625" customWidth="1"/>
    <col min="9" max="9" width="5.25" bestFit="1" customWidth="1"/>
    <col min="10" max="10" width="25" bestFit="1" customWidth="1"/>
    <col min="11" max="11" width="6.5" bestFit="1" customWidth="1"/>
    <col min="12" max="12" width="3.625" customWidth="1"/>
    <col min="14" max="14" width="3.625" customWidth="1"/>
    <col min="16" max="16" width="3.625" customWidth="1"/>
  </cols>
  <sheetData>
    <row r="1" spans="1:17">
      <c r="A1" t="s">
        <v>65</v>
      </c>
      <c r="E1" t="s">
        <v>66</v>
      </c>
      <c r="I1" t="s">
        <v>67</v>
      </c>
      <c r="J1" t="s">
        <v>68</v>
      </c>
      <c r="K1" t="s">
        <v>47</v>
      </c>
      <c r="M1" t="s">
        <v>30</v>
      </c>
      <c r="O1" t="s">
        <v>69</v>
      </c>
      <c r="Q1" s="117" t="s">
        <v>153</v>
      </c>
    </row>
    <row r="2" spans="1:17">
      <c r="B2" t="s">
        <v>22</v>
      </c>
      <c r="C2" t="s">
        <v>70</v>
      </c>
      <c r="F2" t="s">
        <v>71</v>
      </c>
      <c r="G2" t="s">
        <v>25</v>
      </c>
      <c r="I2">
        <v>0</v>
      </c>
      <c r="J2" s="40" t="s">
        <v>129</v>
      </c>
      <c r="K2">
        <v>0</v>
      </c>
      <c r="M2">
        <v>0</v>
      </c>
      <c r="O2" t="s">
        <v>72</v>
      </c>
      <c r="Q2" s="117" t="s">
        <v>154</v>
      </c>
    </row>
    <row r="3" spans="1:17">
      <c r="A3" t="s">
        <v>73</v>
      </c>
      <c r="B3">
        <v>100</v>
      </c>
      <c r="C3">
        <v>1500</v>
      </c>
      <c r="E3" t="s">
        <v>74</v>
      </c>
      <c r="F3" s="1">
        <v>6</v>
      </c>
      <c r="G3">
        <v>300</v>
      </c>
      <c r="I3">
        <v>1</v>
      </c>
      <c r="J3" s="39" t="s">
        <v>75</v>
      </c>
      <c r="K3">
        <v>2160</v>
      </c>
      <c r="M3">
        <v>1</v>
      </c>
      <c r="O3" t="s">
        <v>69</v>
      </c>
      <c r="Q3" s="117" t="s">
        <v>155</v>
      </c>
    </row>
    <row r="4" spans="1:17">
      <c r="A4" t="s">
        <v>76</v>
      </c>
      <c r="B4">
        <v>300</v>
      </c>
      <c r="C4">
        <v>5100</v>
      </c>
      <c r="E4" t="s">
        <v>77</v>
      </c>
      <c r="F4" s="1">
        <v>5</v>
      </c>
      <c r="G4">
        <v>300</v>
      </c>
      <c r="I4">
        <v>2</v>
      </c>
      <c r="J4" s="39" t="s">
        <v>78</v>
      </c>
      <c r="K4">
        <v>4080</v>
      </c>
      <c r="M4">
        <v>2</v>
      </c>
      <c r="Q4" s="117" t="s">
        <v>156</v>
      </c>
    </row>
    <row r="5" spans="1:17">
      <c r="A5" t="s">
        <v>79</v>
      </c>
      <c r="B5">
        <v>300</v>
      </c>
      <c r="C5">
        <v>5100</v>
      </c>
      <c r="E5" t="s">
        <v>80</v>
      </c>
      <c r="F5" s="1">
        <v>4</v>
      </c>
      <c r="G5">
        <v>300</v>
      </c>
      <c r="I5">
        <v>3</v>
      </c>
      <c r="J5" s="39" t="s">
        <v>81</v>
      </c>
      <c r="K5">
        <v>6000</v>
      </c>
      <c r="M5">
        <v>3</v>
      </c>
    </row>
    <row r="6" spans="1:17">
      <c r="A6" t="s">
        <v>82</v>
      </c>
      <c r="B6">
        <v>300</v>
      </c>
      <c r="C6">
        <v>4080</v>
      </c>
      <c r="E6" t="s">
        <v>83</v>
      </c>
      <c r="F6" s="1">
        <v>3</v>
      </c>
      <c r="G6">
        <v>300</v>
      </c>
      <c r="I6">
        <v>4</v>
      </c>
      <c r="J6" s="39" t="s">
        <v>84</v>
      </c>
      <c r="K6">
        <v>7800</v>
      </c>
      <c r="M6">
        <v>4</v>
      </c>
    </row>
    <row r="7" spans="1:17">
      <c r="E7" t="s">
        <v>85</v>
      </c>
      <c r="F7" s="1">
        <v>2</v>
      </c>
      <c r="G7">
        <v>300</v>
      </c>
      <c r="I7">
        <v>5</v>
      </c>
      <c r="J7" s="39" t="s">
        <v>86</v>
      </c>
      <c r="K7">
        <v>9600</v>
      </c>
      <c r="M7">
        <v>5</v>
      </c>
    </row>
    <row r="8" spans="1:17">
      <c r="E8" t="s">
        <v>87</v>
      </c>
      <c r="F8" s="1">
        <v>1</v>
      </c>
      <c r="G8">
        <v>300</v>
      </c>
      <c r="I8">
        <v>6</v>
      </c>
      <c r="J8" s="39" t="s">
        <v>88</v>
      </c>
      <c r="K8">
        <v>11400</v>
      </c>
      <c r="M8">
        <v>6</v>
      </c>
    </row>
    <row r="9" spans="1:17">
      <c r="E9" t="s">
        <v>89</v>
      </c>
      <c r="F9" s="1">
        <v>12</v>
      </c>
      <c r="G9">
        <v>600</v>
      </c>
      <c r="I9">
        <v>7</v>
      </c>
      <c r="J9" s="39" t="s">
        <v>90</v>
      </c>
      <c r="K9">
        <v>13200</v>
      </c>
      <c r="M9">
        <v>7</v>
      </c>
    </row>
    <row r="10" spans="1:17">
      <c r="E10" t="s">
        <v>91</v>
      </c>
      <c r="F10" s="1">
        <v>11</v>
      </c>
      <c r="G10">
        <v>600</v>
      </c>
      <c r="I10">
        <v>8</v>
      </c>
      <c r="J10" s="39" t="s">
        <v>92</v>
      </c>
      <c r="K10">
        <v>15000</v>
      </c>
    </row>
    <row r="11" spans="1:17">
      <c r="E11" t="s">
        <v>93</v>
      </c>
      <c r="F11" s="1">
        <v>10</v>
      </c>
      <c r="G11">
        <v>600</v>
      </c>
      <c r="I11">
        <v>9</v>
      </c>
      <c r="J11" s="39" t="s">
        <v>94</v>
      </c>
      <c r="K11">
        <v>16800</v>
      </c>
    </row>
    <row r="12" spans="1:17">
      <c r="E12" t="s">
        <v>95</v>
      </c>
      <c r="F12" s="1">
        <v>9</v>
      </c>
      <c r="G12">
        <v>600</v>
      </c>
      <c r="I12">
        <v>10</v>
      </c>
      <c r="J12" s="39" t="s">
        <v>96</v>
      </c>
      <c r="K12">
        <v>18600</v>
      </c>
    </row>
    <row r="13" spans="1:17">
      <c r="E13" t="s">
        <v>97</v>
      </c>
      <c r="F13" s="1">
        <v>8</v>
      </c>
      <c r="G13">
        <v>600</v>
      </c>
      <c r="I13">
        <v>11</v>
      </c>
      <c r="J13" s="39" t="s">
        <v>98</v>
      </c>
      <c r="K13">
        <v>20400</v>
      </c>
    </row>
    <row r="14" spans="1:17">
      <c r="E14" t="s">
        <v>99</v>
      </c>
      <c r="F14" s="1">
        <v>7</v>
      </c>
      <c r="G14">
        <v>600</v>
      </c>
      <c r="I14">
        <v>12</v>
      </c>
      <c r="J14" s="39" t="s">
        <v>100</v>
      </c>
      <c r="K14">
        <v>22200</v>
      </c>
    </row>
    <row r="15" spans="1:17">
      <c r="I15">
        <v>13</v>
      </c>
      <c r="J15" s="39" t="s">
        <v>101</v>
      </c>
      <c r="K15">
        <v>24000</v>
      </c>
    </row>
    <row r="16" spans="1:17">
      <c r="I16">
        <v>14</v>
      </c>
      <c r="J16" s="39" t="s">
        <v>102</v>
      </c>
      <c r="K16">
        <v>25800</v>
      </c>
    </row>
    <row r="17" spans="9:11">
      <c r="I17">
        <v>15</v>
      </c>
      <c r="J17" s="39" t="s">
        <v>103</v>
      </c>
      <c r="K17">
        <v>27600</v>
      </c>
    </row>
    <row r="18" spans="9:11">
      <c r="I18">
        <v>16</v>
      </c>
      <c r="J18" s="39" t="s">
        <v>104</v>
      </c>
      <c r="K18">
        <v>29400</v>
      </c>
    </row>
    <row r="19" spans="9:11">
      <c r="I19">
        <v>17</v>
      </c>
      <c r="J19" s="39" t="s">
        <v>105</v>
      </c>
      <c r="K19">
        <v>31200</v>
      </c>
    </row>
    <row r="20" spans="9:11">
      <c r="I20">
        <v>18</v>
      </c>
      <c r="J20" s="39" t="s">
        <v>106</v>
      </c>
      <c r="K20">
        <v>33000</v>
      </c>
    </row>
    <row r="21" spans="9:11">
      <c r="I21">
        <v>19</v>
      </c>
      <c r="J21" s="39" t="s">
        <v>107</v>
      </c>
      <c r="K21">
        <v>34800</v>
      </c>
    </row>
    <row r="22" spans="9:11">
      <c r="I22">
        <v>20</v>
      </c>
      <c r="J22" s="39" t="s">
        <v>108</v>
      </c>
      <c r="K22">
        <v>36600</v>
      </c>
    </row>
    <row r="23" spans="9:11">
      <c r="I23">
        <v>21</v>
      </c>
      <c r="J23" s="39" t="s">
        <v>109</v>
      </c>
      <c r="K23">
        <v>38400</v>
      </c>
    </row>
    <row r="24" spans="9:11">
      <c r="I24">
        <v>22</v>
      </c>
      <c r="J24" s="39" t="s">
        <v>110</v>
      </c>
      <c r="K24">
        <v>40200</v>
      </c>
    </row>
    <row r="25" spans="9:11">
      <c r="I25">
        <v>23</v>
      </c>
      <c r="J25" s="39" t="s">
        <v>111</v>
      </c>
      <c r="K25">
        <v>42000</v>
      </c>
    </row>
    <row r="26" spans="9:11">
      <c r="I26">
        <v>24</v>
      </c>
      <c r="J26" s="39" t="s">
        <v>112</v>
      </c>
      <c r="K26">
        <v>43800</v>
      </c>
    </row>
    <row r="27" spans="9:11">
      <c r="I27">
        <v>25</v>
      </c>
      <c r="J27" s="39" t="s">
        <v>113</v>
      </c>
      <c r="K27">
        <v>45600</v>
      </c>
    </row>
    <row r="28" spans="9:11">
      <c r="I28">
        <v>26</v>
      </c>
      <c r="J28" s="39" t="s">
        <v>114</v>
      </c>
      <c r="K28">
        <v>47400</v>
      </c>
    </row>
    <row r="29" spans="9:11">
      <c r="I29">
        <v>27</v>
      </c>
      <c r="J29" s="39" t="s">
        <v>115</v>
      </c>
      <c r="K29">
        <v>49200</v>
      </c>
    </row>
    <row r="30" spans="9:11">
      <c r="I30">
        <v>28</v>
      </c>
      <c r="J30" s="39" t="s">
        <v>116</v>
      </c>
      <c r="K30">
        <v>51000</v>
      </c>
    </row>
    <row r="31" spans="9:11">
      <c r="I31">
        <v>29</v>
      </c>
      <c r="J31" s="39" t="s">
        <v>117</v>
      </c>
      <c r="K31">
        <v>52800</v>
      </c>
    </row>
    <row r="32" spans="9:11">
      <c r="I32">
        <v>30</v>
      </c>
      <c r="J32" s="39" t="s">
        <v>118</v>
      </c>
      <c r="K32">
        <v>54600</v>
      </c>
    </row>
    <row r="33" spans="9:11">
      <c r="I33">
        <v>31</v>
      </c>
      <c r="J33" s="39" t="s">
        <v>119</v>
      </c>
      <c r="K33">
        <v>56400</v>
      </c>
    </row>
    <row r="34" spans="9:11">
      <c r="I34">
        <v>32</v>
      </c>
      <c r="J34" s="39" t="s">
        <v>120</v>
      </c>
      <c r="K34">
        <v>58200</v>
      </c>
    </row>
    <row r="35" spans="9:11">
      <c r="I35">
        <v>33</v>
      </c>
      <c r="J35" s="39" t="s">
        <v>121</v>
      </c>
      <c r="K35">
        <v>60000</v>
      </c>
    </row>
    <row r="36" spans="9:11">
      <c r="I36">
        <v>34</v>
      </c>
      <c r="J36" s="39" t="s">
        <v>122</v>
      </c>
      <c r="K36">
        <v>61800</v>
      </c>
    </row>
    <row r="37" spans="9:11">
      <c r="I37">
        <v>35</v>
      </c>
      <c r="J37" s="39" t="s">
        <v>123</v>
      </c>
      <c r="K37">
        <v>63600</v>
      </c>
    </row>
    <row r="38" spans="9:11">
      <c r="I38">
        <v>36</v>
      </c>
      <c r="J38" s="39" t="s">
        <v>124</v>
      </c>
      <c r="K38">
        <v>65400</v>
      </c>
    </row>
    <row r="39" spans="9:11">
      <c r="I39">
        <v>37</v>
      </c>
      <c r="J39" s="39" t="s">
        <v>125</v>
      </c>
      <c r="K39">
        <v>67200</v>
      </c>
    </row>
    <row r="40" spans="9:11">
      <c r="I40">
        <v>38</v>
      </c>
      <c r="J40" s="39" t="s">
        <v>126</v>
      </c>
      <c r="K40">
        <v>69000</v>
      </c>
    </row>
    <row r="41" spans="9:11">
      <c r="I41">
        <v>39</v>
      </c>
      <c r="J41" s="39" t="s">
        <v>127</v>
      </c>
      <c r="K41">
        <v>70800</v>
      </c>
    </row>
    <row r="42" spans="9:11">
      <c r="I42">
        <v>40</v>
      </c>
      <c r="J42" s="39" t="s">
        <v>128</v>
      </c>
      <c r="K42">
        <v>72600</v>
      </c>
    </row>
  </sheetData>
  <sortState ref="Q2:Q4">
    <sortCondition descending="1" ref="Q2"/>
  </sortState>
  <phoneticPr fontId="8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8"/>
  <sheetViews>
    <sheetView view="pageBreakPreview" topLeftCell="A56" zoomScaleNormal="100" zoomScaleSheetLayoutView="100" workbookViewId="0">
      <selection activeCell="A79" sqref="A79"/>
    </sheetView>
  </sheetViews>
  <sheetFormatPr defaultColWidth="9" defaultRowHeight="27" customHeight="1"/>
  <cols>
    <col min="1" max="1" width="2.625" style="2" customWidth="1"/>
    <col min="2" max="2" width="10.625" style="2" customWidth="1"/>
    <col min="3" max="3" width="13.75" style="2" customWidth="1"/>
    <col min="4" max="4" width="28.625" style="2" customWidth="1"/>
    <col min="5" max="6" width="12.5" style="2" customWidth="1"/>
    <col min="7" max="7" width="4.5" style="2" customWidth="1"/>
    <col min="8" max="8" width="2.625" style="2" customWidth="1"/>
    <col min="9" max="16384" width="9" style="2"/>
  </cols>
  <sheetData>
    <row r="1" spans="1:8" ht="27" customHeight="1" thickBot="1">
      <c r="E1" s="3" t="s">
        <v>0</v>
      </c>
      <c r="F1" s="215" t="s">
        <v>1</v>
      </c>
      <c r="G1" s="216"/>
      <c r="H1" s="217"/>
    </row>
    <row r="2" spans="1:8" ht="27" customHeight="1">
      <c r="A2" s="2" t="s">
        <v>2</v>
      </c>
    </row>
    <row r="3" spans="1:8" ht="27" customHeight="1">
      <c r="A3" s="218" t="s">
        <v>3</v>
      </c>
      <c r="B3" s="218"/>
      <c r="C3" s="218"/>
      <c r="D3" s="218"/>
      <c r="E3" s="218"/>
      <c r="F3" s="218"/>
      <c r="G3" s="218"/>
      <c r="H3" s="218"/>
    </row>
    <row r="4" spans="1:8" ht="27" customHeight="1">
      <c r="A4" s="4" t="s">
        <v>4</v>
      </c>
    </row>
    <row r="5" spans="1:8" ht="27" customHeight="1" thickBot="1">
      <c r="A5" s="3"/>
      <c r="B5" s="41" t="s">
        <v>130</v>
      </c>
      <c r="G5" s="3" t="s">
        <v>5</v>
      </c>
    </row>
    <row r="6" spans="1:8" ht="27" customHeight="1">
      <c r="B6" s="5" t="s">
        <v>6</v>
      </c>
      <c r="C6" s="6" t="s">
        <v>7</v>
      </c>
      <c r="D6" s="219"/>
      <c r="E6" s="219"/>
      <c r="F6" s="219"/>
      <c r="G6" s="220"/>
    </row>
    <row r="7" spans="1:8" ht="27" customHeight="1">
      <c r="B7" s="7"/>
      <c r="C7" s="8" t="s">
        <v>8</v>
      </c>
      <c r="D7" s="156"/>
      <c r="E7" s="156"/>
      <c r="F7" s="156"/>
      <c r="G7" s="157"/>
    </row>
    <row r="8" spans="1:8" ht="27" customHeight="1">
      <c r="B8" s="7"/>
      <c r="C8" s="43" t="s">
        <v>134</v>
      </c>
      <c r="D8" s="221"/>
      <c r="E8" s="221"/>
      <c r="F8" s="221"/>
      <c r="G8" s="222"/>
    </row>
    <row r="9" spans="1:8" ht="27" customHeight="1">
      <c r="B9" s="7"/>
      <c r="C9" s="9" t="s">
        <v>9</v>
      </c>
      <c r="D9" s="163"/>
      <c r="E9" s="163"/>
      <c r="F9" s="163"/>
      <c r="G9" s="164"/>
    </row>
    <row r="10" spans="1:8" ht="27" customHeight="1">
      <c r="B10" s="120" t="s">
        <v>161</v>
      </c>
      <c r="C10" s="8" t="s">
        <v>11</v>
      </c>
      <c r="D10" s="211"/>
      <c r="E10" s="211"/>
      <c r="F10" s="211"/>
      <c r="G10" s="212"/>
    </row>
    <row r="11" spans="1:8" ht="40.5" customHeight="1">
      <c r="B11" s="21"/>
      <c r="C11" s="13" t="s">
        <v>12</v>
      </c>
      <c r="D11" s="213"/>
      <c r="E11" s="213"/>
      <c r="F11" s="213"/>
      <c r="G11" s="214"/>
    </row>
    <row r="12" spans="1:8" ht="27" customHeight="1">
      <c r="B12" s="7"/>
      <c r="C12" s="12" t="s">
        <v>13</v>
      </c>
      <c r="D12" s="163"/>
      <c r="E12" s="163"/>
      <c r="F12" s="163"/>
      <c r="G12" s="164"/>
    </row>
    <row r="13" spans="1:8" ht="27" customHeight="1">
      <c r="B13" s="7"/>
      <c r="C13" s="15" t="s">
        <v>14</v>
      </c>
      <c r="D13" s="163"/>
      <c r="E13" s="163"/>
      <c r="F13" s="163"/>
      <c r="G13" s="164"/>
    </row>
    <row r="14" spans="1:8" ht="27" customHeight="1">
      <c r="B14" s="7"/>
      <c r="C14" s="58" t="s">
        <v>133</v>
      </c>
      <c r="D14" s="156"/>
      <c r="E14" s="156"/>
      <c r="F14" s="156"/>
      <c r="G14" s="157"/>
    </row>
    <row r="15" spans="1:8" ht="27" customHeight="1">
      <c r="B15" s="7"/>
      <c r="C15" s="123" t="s">
        <v>162</v>
      </c>
      <c r="D15" s="260"/>
      <c r="E15" s="261"/>
      <c r="F15" s="261"/>
      <c r="G15" s="262"/>
    </row>
    <row r="16" spans="1:8" ht="27" customHeight="1">
      <c r="B16" s="124" t="s">
        <v>159</v>
      </c>
      <c r="C16" s="123" t="s">
        <v>160</v>
      </c>
      <c r="D16" s="260"/>
      <c r="E16" s="261"/>
      <c r="F16" s="261"/>
      <c r="G16" s="262"/>
    </row>
    <row r="17" spans="1:9" ht="27" customHeight="1">
      <c r="B17" s="122"/>
      <c r="C17" s="123" t="s">
        <v>157</v>
      </c>
      <c r="D17" s="260"/>
      <c r="E17" s="261"/>
      <c r="F17" s="261"/>
      <c r="G17" s="262"/>
    </row>
    <row r="18" spans="1:9" ht="27" customHeight="1">
      <c r="B18" s="154" t="s">
        <v>158</v>
      </c>
      <c r="C18" s="10" t="s">
        <v>8</v>
      </c>
      <c r="D18" s="207"/>
      <c r="E18" s="207"/>
      <c r="F18" s="207"/>
      <c r="G18" s="208"/>
    </row>
    <row r="19" spans="1:9" ht="27" customHeight="1">
      <c r="B19" s="155"/>
      <c r="C19" s="11" t="s">
        <v>10</v>
      </c>
      <c r="D19" s="209"/>
      <c r="E19" s="209"/>
      <c r="F19" s="209"/>
      <c r="G19" s="210"/>
    </row>
    <row r="20" spans="1:9" ht="27" customHeight="1">
      <c r="B20" s="155"/>
      <c r="C20" s="57" t="s">
        <v>132</v>
      </c>
      <c r="D20" s="158"/>
      <c r="E20" s="159"/>
      <c r="F20" s="159"/>
      <c r="G20" s="160"/>
    </row>
    <row r="21" spans="1:9" ht="27" customHeight="1">
      <c r="B21" s="155"/>
      <c r="C21" s="12" t="s">
        <v>9</v>
      </c>
      <c r="D21" s="163"/>
      <c r="E21" s="163"/>
      <c r="F21" s="163"/>
      <c r="G21" s="164"/>
    </row>
    <row r="22" spans="1:9" ht="27" customHeight="1">
      <c r="B22" s="21"/>
      <c r="C22" s="121" t="s">
        <v>157</v>
      </c>
      <c r="D22" s="163"/>
      <c r="E22" s="163"/>
      <c r="F22" s="163"/>
      <c r="G22" s="164"/>
    </row>
    <row r="23" spans="1:9" ht="27" customHeight="1">
      <c r="A23" s="78"/>
      <c r="B23" s="140"/>
      <c r="C23" s="83" t="s">
        <v>15</v>
      </c>
      <c r="D23" s="158"/>
      <c r="E23" s="159"/>
      <c r="F23" s="159"/>
      <c r="G23" s="160"/>
      <c r="H23" s="78"/>
      <c r="I23" s="98" t="s">
        <v>147</v>
      </c>
    </row>
    <row r="24" spans="1:9" ht="27" customHeight="1">
      <c r="A24" s="78"/>
      <c r="B24" s="79" t="s">
        <v>16</v>
      </c>
      <c r="C24" s="80" t="s">
        <v>17</v>
      </c>
      <c r="D24" s="163"/>
      <c r="E24" s="163"/>
      <c r="F24" s="163"/>
      <c r="G24" s="164"/>
      <c r="H24" s="78"/>
      <c r="I24" s="98" t="s">
        <v>148</v>
      </c>
    </row>
    <row r="25" spans="1:9" ht="27" customHeight="1">
      <c r="A25" s="78"/>
      <c r="B25" s="81"/>
      <c r="C25" s="82" t="s">
        <v>18</v>
      </c>
      <c r="D25" s="163"/>
      <c r="E25" s="163"/>
      <c r="F25" s="163"/>
      <c r="G25" s="164"/>
      <c r="H25" s="78"/>
    </row>
    <row r="26" spans="1:9" ht="27" customHeight="1">
      <c r="A26" s="78"/>
      <c r="B26" s="81"/>
      <c r="C26" s="83" t="s">
        <v>15</v>
      </c>
      <c r="D26" s="163"/>
      <c r="E26" s="163"/>
      <c r="F26" s="163"/>
      <c r="G26" s="164"/>
      <c r="H26" s="78"/>
    </row>
    <row r="27" spans="1:9" ht="27" customHeight="1" thickBot="1">
      <c r="A27" s="78"/>
      <c r="B27" s="84"/>
      <c r="C27" s="85" t="s">
        <v>19</v>
      </c>
      <c r="D27" s="165"/>
      <c r="E27" s="165"/>
      <c r="F27" s="165"/>
      <c r="G27" s="166"/>
      <c r="H27" s="78"/>
    </row>
    <row r="28" spans="1:9" ht="13.5"/>
    <row r="29" spans="1:9" ht="13.5">
      <c r="B29" s="44" t="s">
        <v>20</v>
      </c>
      <c r="C29" s="44"/>
      <c r="D29" s="44"/>
      <c r="E29" s="44"/>
      <c r="F29" s="44"/>
    </row>
    <row r="30" spans="1:9" ht="17.25" customHeight="1">
      <c r="B30" s="168" t="s">
        <v>21</v>
      </c>
      <c r="C30" s="167"/>
      <c r="D30" s="125" t="s">
        <v>143</v>
      </c>
      <c r="E30" s="126"/>
      <c r="F30" s="47"/>
      <c r="G30" s="18"/>
    </row>
    <row r="31" spans="1:9" ht="17.25" customHeight="1">
      <c r="B31" s="169"/>
      <c r="C31" s="167"/>
      <c r="D31" s="125" t="s">
        <v>144</v>
      </c>
      <c r="E31" s="127"/>
      <c r="F31" s="47"/>
      <c r="G31" s="18"/>
    </row>
    <row r="32" spans="1:9" ht="17.25" customHeight="1">
      <c r="B32" s="128"/>
      <c r="C32" s="129"/>
      <c r="D32" s="45"/>
      <c r="E32" s="47"/>
      <c r="F32" s="47"/>
      <c r="G32" s="18"/>
    </row>
    <row r="33" spans="1:7" ht="27" customHeight="1" thickBot="1">
      <c r="A33" s="2" t="s">
        <v>28</v>
      </c>
      <c r="E33" s="102" t="s">
        <v>149</v>
      </c>
    </row>
    <row r="34" spans="1:7" ht="121.5" customHeight="1">
      <c r="B34" s="19" t="s">
        <v>29</v>
      </c>
      <c r="C34" s="235" t="s">
        <v>141</v>
      </c>
      <c r="D34" s="236"/>
      <c r="E34" s="105" t="s">
        <v>139</v>
      </c>
      <c r="F34" s="141" t="s">
        <v>138</v>
      </c>
      <c r="G34" s="18"/>
    </row>
    <row r="35" spans="1:7" ht="54" customHeight="1">
      <c r="B35" s="20" t="s">
        <v>30</v>
      </c>
      <c r="C35" s="170" t="s">
        <v>31</v>
      </c>
      <c r="D35" s="171"/>
      <c r="E35" s="107" t="s">
        <v>140</v>
      </c>
      <c r="F35" s="108" t="s">
        <v>32</v>
      </c>
      <c r="G35" s="112"/>
    </row>
    <row r="36" spans="1:7" ht="27" customHeight="1">
      <c r="B36" s="21"/>
      <c r="C36" s="172" t="s">
        <v>33</v>
      </c>
      <c r="D36" s="173"/>
      <c r="E36" s="61"/>
      <c r="F36" s="18"/>
      <c r="G36" s="18"/>
    </row>
    <row r="37" spans="1:7" ht="40.5" customHeight="1" thickBot="1">
      <c r="B37" s="22"/>
      <c r="C37" s="174" t="s">
        <v>34</v>
      </c>
      <c r="D37" s="175"/>
      <c r="E37" s="109" t="s">
        <v>137</v>
      </c>
      <c r="F37" s="110"/>
      <c r="G37" s="111"/>
    </row>
    <row r="38" spans="1:7" ht="13.5"/>
    <row r="39" spans="1:7" ht="27" customHeight="1" thickBot="1">
      <c r="A39" s="2" t="s">
        <v>35</v>
      </c>
      <c r="C39" s="4" t="s">
        <v>37</v>
      </c>
    </row>
    <row r="40" spans="1:7" ht="66.95" customHeight="1">
      <c r="B40" s="176"/>
      <c r="C40" s="177"/>
      <c r="D40" s="177"/>
      <c r="E40" s="177"/>
      <c r="F40" s="178"/>
      <c r="G40" s="23" t="s">
        <v>36</v>
      </c>
    </row>
    <row r="41" spans="1:7" ht="14.25" thickBot="1">
      <c r="B41" s="179"/>
      <c r="C41" s="180"/>
      <c r="D41" s="180"/>
      <c r="E41" s="180"/>
      <c r="F41" s="181"/>
      <c r="G41" s="18">
        <f>LEN(B40)</f>
        <v>0</v>
      </c>
    </row>
    <row r="42" spans="1:7" ht="13.5"/>
    <row r="43" spans="1:7" ht="27" customHeight="1" thickBot="1">
      <c r="A43" s="2" t="s">
        <v>38</v>
      </c>
    </row>
    <row r="44" spans="1:7" ht="246.6" customHeight="1">
      <c r="B44" s="192" t="s">
        <v>39</v>
      </c>
      <c r="C44" s="193"/>
      <c r="D44" s="193"/>
      <c r="E44" s="193"/>
      <c r="F44" s="193"/>
      <c r="G44" s="194"/>
    </row>
    <row r="45" spans="1:7" ht="41.1" customHeight="1" thickBot="1">
      <c r="B45" s="195" t="s">
        <v>40</v>
      </c>
      <c r="C45" s="196"/>
      <c r="D45" s="175"/>
      <c r="E45" s="175"/>
      <c r="F45" s="175"/>
      <c r="G45" s="197"/>
    </row>
    <row r="46" spans="1:7" ht="13.5"/>
    <row r="47" spans="1:7" ht="27" customHeight="1" thickBot="1">
      <c r="A47" s="2" t="s">
        <v>44</v>
      </c>
    </row>
    <row r="48" spans="1:7" ht="27" customHeight="1" thickBot="1">
      <c r="B48" s="198" t="s">
        <v>131</v>
      </c>
      <c r="C48" s="199"/>
      <c r="D48" s="199"/>
      <c r="E48" s="200"/>
      <c r="F48" s="201"/>
      <c r="G48" s="202"/>
    </row>
    <row r="49" spans="1:9" ht="14.25" thickBot="1"/>
    <row r="50" spans="1:9" ht="27" customHeight="1" thickBot="1">
      <c r="A50" s="62" t="s">
        <v>45</v>
      </c>
      <c r="B50" s="62"/>
      <c r="C50" s="62"/>
      <c r="D50" s="70" t="s">
        <v>50</v>
      </c>
      <c r="E50" s="137"/>
      <c r="F50" s="62"/>
      <c r="G50" s="62"/>
      <c r="H50" s="62"/>
      <c r="I50" s="97" t="s">
        <v>146</v>
      </c>
    </row>
    <row r="51" spans="1:9" ht="13.5">
      <c r="A51" s="62"/>
      <c r="B51" s="133" t="s">
        <v>153</v>
      </c>
      <c r="C51" s="256" t="s">
        <v>46</v>
      </c>
      <c r="D51" s="257"/>
      <c r="E51" s="134" t="s">
        <v>47</v>
      </c>
      <c r="F51" s="64" t="s">
        <v>48</v>
      </c>
      <c r="G51" s="62"/>
      <c r="H51" s="62"/>
    </row>
    <row r="52" spans="1:9" ht="27" customHeight="1">
      <c r="A52" s="62"/>
      <c r="B52" s="138"/>
      <c r="C52" s="258"/>
      <c r="D52" s="259"/>
      <c r="E52" s="139"/>
      <c r="F52" s="94" t="str">
        <f>IF(E52="","",E52/E57)</f>
        <v/>
      </c>
      <c r="G52" s="62"/>
      <c r="H52" s="62"/>
    </row>
    <row r="53" spans="1:9" ht="27" customHeight="1">
      <c r="A53" s="62"/>
      <c r="B53" s="138"/>
      <c r="C53" s="258"/>
      <c r="D53" s="259"/>
      <c r="E53" s="139"/>
      <c r="F53" s="94"/>
      <c r="G53" s="62"/>
      <c r="H53" s="62"/>
    </row>
    <row r="54" spans="1:9" ht="27" customHeight="1">
      <c r="A54" s="62"/>
      <c r="B54" s="138"/>
      <c r="C54" s="258"/>
      <c r="D54" s="259"/>
      <c r="E54" s="139"/>
      <c r="F54" s="94"/>
      <c r="G54" s="62"/>
      <c r="H54" s="62"/>
    </row>
    <row r="55" spans="1:9" ht="27" customHeight="1">
      <c r="A55" s="62"/>
      <c r="B55" s="138"/>
      <c r="C55" s="258"/>
      <c r="D55" s="259"/>
      <c r="E55" s="139"/>
      <c r="F55" s="94"/>
      <c r="G55" s="62"/>
      <c r="H55" s="62"/>
    </row>
    <row r="56" spans="1:9" ht="27" customHeight="1">
      <c r="A56" s="62"/>
      <c r="B56" s="138"/>
      <c r="C56" s="258"/>
      <c r="D56" s="259"/>
      <c r="E56" s="139"/>
      <c r="F56" s="94" t="str">
        <f>IF(E56="","",E56/E57)</f>
        <v/>
      </c>
      <c r="G56" s="62"/>
      <c r="H56" s="62"/>
    </row>
    <row r="57" spans="1:9" ht="14.25" thickBot="1">
      <c r="A57" s="62"/>
      <c r="B57" s="66" t="s">
        <v>49</v>
      </c>
      <c r="C57" s="67"/>
      <c r="D57" s="68"/>
      <c r="E57" s="95">
        <f>SUM(E52:E56)</f>
        <v>0</v>
      </c>
      <c r="F57" s="69">
        <f>SUM(F52:F56)</f>
        <v>0</v>
      </c>
      <c r="G57" s="62"/>
      <c r="H57" s="62"/>
    </row>
    <row r="58" spans="1:9" ht="14.25" thickBot="1">
      <c r="A58" s="62"/>
      <c r="B58" s="62"/>
      <c r="C58" s="62"/>
      <c r="D58" s="70"/>
      <c r="E58" s="135"/>
      <c r="F58" s="62"/>
      <c r="G58" s="62"/>
      <c r="H58" s="62"/>
    </row>
    <row r="59" spans="1:9" ht="27" customHeight="1" thickBot="1">
      <c r="A59" s="62"/>
      <c r="B59" s="246" t="s">
        <v>135</v>
      </c>
      <c r="C59" s="247"/>
      <c r="D59" s="248"/>
      <c r="E59" s="249" t="s">
        <v>136</v>
      </c>
      <c r="F59" s="250"/>
      <c r="G59" s="251"/>
      <c r="H59" s="62"/>
    </row>
    <row r="60" spans="1:9" ht="13.5">
      <c r="A60" s="62"/>
      <c r="B60" s="62"/>
      <c r="C60" s="62"/>
      <c r="D60" s="70"/>
      <c r="E60" s="136"/>
      <c r="F60" s="62"/>
      <c r="G60" s="62"/>
      <c r="H60" s="62"/>
    </row>
    <row r="61" spans="1:9" ht="27" customHeight="1" thickBot="1">
      <c r="A61" s="62" t="s">
        <v>58</v>
      </c>
      <c r="B61" s="62"/>
      <c r="C61" s="62"/>
      <c r="D61" s="62"/>
      <c r="E61" s="62"/>
      <c r="F61" s="62"/>
      <c r="G61" s="62"/>
      <c r="H61" s="62"/>
    </row>
    <row r="62" spans="1:9" ht="27" customHeight="1">
      <c r="A62" s="62"/>
      <c r="B62" s="63" t="s">
        <v>59</v>
      </c>
      <c r="C62" s="203"/>
      <c r="D62" s="203"/>
      <c r="E62" s="204"/>
      <c r="F62" s="71"/>
      <c r="G62" s="71"/>
      <c r="H62" s="62"/>
    </row>
    <row r="63" spans="1:9" ht="27" customHeight="1">
      <c r="A63" s="62"/>
      <c r="B63" s="65" t="s">
        <v>60</v>
      </c>
      <c r="C63" s="244"/>
      <c r="D63" s="244"/>
      <c r="E63" s="245"/>
      <c r="F63" s="252" t="s">
        <v>61</v>
      </c>
      <c r="G63" s="253"/>
      <c r="H63" s="62"/>
    </row>
    <row r="64" spans="1:9" ht="27" customHeight="1">
      <c r="A64" s="62"/>
      <c r="B64" s="65" t="s">
        <v>62</v>
      </c>
      <c r="C64" s="244"/>
      <c r="D64" s="244"/>
      <c r="E64" s="245"/>
      <c r="F64" s="254"/>
      <c r="G64" s="255"/>
      <c r="H64" s="62"/>
    </row>
    <row r="65" spans="1:8" ht="27" customHeight="1">
      <c r="A65" s="62"/>
      <c r="B65" s="65" t="s">
        <v>52</v>
      </c>
      <c r="C65" s="244"/>
      <c r="D65" s="244"/>
      <c r="E65" s="245"/>
      <c r="F65" s="72"/>
      <c r="G65" s="73"/>
      <c r="H65" s="62"/>
    </row>
    <row r="66" spans="1:8" ht="27" customHeight="1">
      <c r="A66" s="62"/>
      <c r="B66" s="74"/>
      <c r="C66" s="237" t="s">
        <v>63</v>
      </c>
      <c r="D66" s="238"/>
      <c r="E66" s="239"/>
      <c r="F66" s="75"/>
      <c r="G66" s="76"/>
      <c r="H66" s="62"/>
    </row>
    <row r="67" spans="1:8" ht="40.5" customHeight="1">
      <c r="A67" s="62"/>
      <c r="B67" s="77" t="s">
        <v>64</v>
      </c>
      <c r="C67" s="240"/>
      <c r="D67" s="240"/>
      <c r="E67" s="241"/>
      <c r="F67" s="62"/>
      <c r="G67" s="62"/>
      <c r="H67" s="62"/>
    </row>
    <row r="68" spans="1:8" ht="27" customHeight="1">
      <c r="A68" s="62"/>
      <c r="B68" s="65" t="s">
        <v>13</v>
      </c>
      <c r="C68" s="205"/>
      <c r="D68" s="205"/>
      <c r="E68" s="206"/>
      <c r="F68" s="62"/>
      <c r="G68" s="62"/>
      <c r="H68" s="62"/>
    </row>
    <row r="69" spans="1:8" ht="27" customHeight="1" thickBot="1">
      <c r="A69" s="62"/>
      <c r="B69" s="66" t="s">
        <v>57</v>
      </c>
      <c r="C69" s="242"/>
      <c r="D69" s="242"/>
      <c r="E69" s="243"/>
      <c r="F69" s="62"/>
      <c r="G69" s="62"/>
      <c r="H69" s="62"/>
    </row>
    <row r="70" spans="1:8" ht="13.5">
      <c r="A70" s="62"/>
      <c r="B70" s="62"/>
      <c r="C70" s="62"/>
      <c r="D70" s="62"/>
      <c r="E70" s="62"/>
      <c r="F70" s="62"/>
      <c r="G70" s="62"/>
      <c r="H70" s="62"/>
    </row>
    <row r="71" spans="1:8" ht="27" customHeight="1" thickBot="1">
      <c r="A71" s="2" t="s">
        <v>51</v>
      </c>
    </row>
    <row r="72" spans="1:8" ht="27" customHeight="1">
      <c r="B72" s="186" t="s">
        <v>52</v>
      </c>
      <c r="C72" s="187"/>
      <c r="D72" s="188"/>
      <c r="E72" s="99"/>
    </row>
    <row r="73" spans="1:8" ht="13.5">
      <c r="B73" s="189" t="s">
        <v>53</v>
      </c>
      <c r="C73" s="190"/>
      <c r="D73" s="191"/>
      <c r="E73" s="60"/>
    </row>
    <row r="74" spans="1:8" ht="20.25" customHeight="1">
      <c r="B74" s="142" t="s">
        <v>54</v>
      </c>
      <c r="C74" s="143"/>
      <c r="D74" s="144"/>
      <c r="E74" s="100"/>
      <c r="F74" s="148" t="s">
        <v>55</v>
      </c>
      <c r="G74" s="103"/>
    </row>
    <row r="75" spans="1:8" ht="20.25" customHeight="1" thickBot="1">
      <c r="B75" s="145" t="s">
        <v>56</v>
      </c>
      <c r="C75" s="146"/>
      <c r="D75" s="147"/>
      <c r="E75" s="101"/>
      <c r="F75" s="149"/>
      <c r="G75" s="104">
        <f>E74+E75</f>
        <v>0</v>
      </c>
    </row>
    <row r="76" spans="1:8" ht="13.5"/>
    <row r="77" spans="1:8" ht="27" customHeight="1">
      <c r="A77" s="2" t="s">
        <v>41</v>
      </c>
    </row>
    <row r="78" spans="1:8" ht="27" customHeight="1">
      <c r="B78" s="24" t="s">
        <v>42</v>
      </c>
    </row>
    <row r="79" spans="1:8" ht="27" customHeight="1">
      <c r="B79" s="24" t="s">
        <v>43</v>
      </c>
    </row>
    <row r="80" spans="1:8" ht="13.5"/>
    <row r="81" spans="1:7" ht="13.5">
      <c r="B81" s="44" t="s">
        <v>20</v>
      </c>
      <c r="C81" s="44"/>
      <c r="D81" s="44"/>
      <c r="E81" s="44"/>
      <c r="F81" s="44"/>
    </row>
    <row r="82" spans="1:7" ht="13.5">
      <c r="A82" s="130" t="s">
        <v>163</v>
      </c>
      <c r="B82" s="44"/>
      <c r="C82" s="44"/>
      <c r="D82" s="44"/>
      <c r="E82" s="44"/>
      <c r="F82" s="44"/>
    </row>
    <row r="83" spans="1:7" ht="17.25" customHeight="1">
      <c r="B83" s="45" t="s">
        <v>142</v>
      </c>
      <c r="C83" s="46"/>
      <c r="D83" s="45"/>
      <c r="G83" s="18"/>
    </row>
    <row r="84" spans="1:7" ht="13.5">
      <c r="B84" s="47"/>
      <c r="C84" s="48" t="s">
        <v>22</v>
      </c>
      <c r="D84" s="49"/>
      <c r="E84" s="50"/>
      <c r="F84" s="51" t="str">
        <f>IF(C83="","",VLOOKUP(C83,選択肢!A3:C6,2))</f>
        <v/>
      </c>
      <c r="G84" s="18"/>
    </row>
    <row r="85" spans="1:7" ht="13.5">
      <c r="B85" s="47"/>
      <c r="C85" s="52" t="s">
        <v>23</v>
      </c>
      <c r="D85" s="161" t="str">
        <f>IF(C83="","",VLOOKUP(C83,選択肢!A3:C6,3)&amp;"×"&amp;VLOOKUP(C83,選択肢!E3:G14,2)&amp;"/12＝")</f>
        <v/>
      </c>
      <c r="E85" s="162"/>
      <c r="F85" s="53" t="str">
        <f>IF(C83="","",VLOOKUP(C83,選択肢!A3:C6,3)*VLOOKUP(C83,選択肢!E3:G14,2)/12)</f>
        <v/>
      </c>
      <c r="G85" s="18"/>
    </row>
    <row r="86" spans="1:7" ht="13.5">
      <c r="B86" s="47"/>
      <c r="C86" s="52" t="s">
        <v>24</v>
      </c>
      <c r="D86" s="161" t="str">
        <f>IF(C83="市内会員",VLOOKUP(G75,選択肢!I2:K42,2)&amp;"×"&amp;VLOOKUP(C83,選択肢!E3:G14,2)&amp;"/12＝",IF(C83="市内会員（中小）",VLOOKUP(G75,選択肢!I2:K42,2)&amp;"×"&amp;VLOOKUP(C83,選択肢!E3:G14,2)&amp;"/12＝",""))</f>
        <v/>
      </c>
      <c r="E86" s="162"/>
      <c r="F86" s="53" t="str">
        <f>IF(C83="市内会員",VLOOKUP(G75,選択肢!I2:K42,3)*VLOOKUP(C83,選択肢!E3:G14,2)/12,IF(C83="市内会員（中小）",VLOOKUP(G75,選択肢!I2:K42,3)*VLOOKUP(C83,選択肢!E3:G14,2)/12,""))</f>
        <v/>
      </c>
      <c r="G86" s="18"/>
    </row>
    <row r="87" spans="1:7" ht="13.5">
      <c r="B87" s="47"/>
      <c r="C87" s="52" t="s">
        <v>25</v>
      </c>
      <c r="D87" s="54" t="s">
        <v>26</v>
      </c>
      <c r="E87" s="113" t="str">
        <f>IF(G35="","",VLOOKUP(C83,選択肢!E3:G14,3)&amp;"×"&amp;G35&amp;"＝")</f>
        <v/>
      </c>
      <c r="F87" s="53" t="str">
        <f>IF(G35="","",VLOOKUP(C83,選択肢!E3:G14,3)*G35)</f>
        <v/>
      </c>
      <c r="G87" s="18"/>
    </row>
    <row r="88" spans="1:7" ht="13.5">
      <c r="B88" s="47"/>
      <c r="C88" s="86" t="s">
        <v>27</v>
      </c>
      <c r="D88" s="87"/>
      <c r="E88" s="88"/>
      <c r="F88" s="89" t="str">
        <f>IF(G37=1,200,"")</f>
        <v/>
      </c>
      <c r="G88" s="18"/>
    </row>
    <row r="89" spans="1:7" ht="13.5">
      <c r="B89" s="47"/>
      <c r="C89" s="90" t="s">
        <v>145</v>
      </c>
      <c r="D89" s="91"/>
      <c r="E89" s="92"/>
      <c r="F89" s="93">
        <f>SUM(F84:F88)</f>
        <v>0</v>
      </c>
      <c r="G89" s="18"/>
    </row>
    <row r="90" spans="1:7" ht="13.5"/>
    <row r="91" spans="1:7" ht="13.5">
      <c r="A91" s="130" t="s">
        <v>164</v>
      </c>
    </row>
    <row r="92" spans="1:7" ht="40.5" customHeight="1">
      <c r="B92" s="131" t="s">
        <v>150</v>
      </c>
      <c r="C92" s="223"/>
      <c r="D92" s="224"/>
      <c r="E92" s="224"/>
      <c r="F92" s="224"/>
      <c r="G92" s="225"/>
    </row>
    <row r="93" spans="1:7" ht="40.5" customHeight="1">
      <c r="B93" s="132" t="s">
        <v>151</v>
      </c>
      <c r="C93" s="223"/>
      <c r="D93" s="224"/>
      <c r="E93" s="224"/>
      <c r="F93" s="224"/>
      <c r="G93" s="225"/>
    </row>
    <row r="94" spans="1:7" ht="40.5" customHeight="1">
      <c r="B94" s="131" t="s">
        <v>152</v>
      </c>
      <c r="C94" s="223"/>
      <c r="D94" s="224"/>
      <c r="E94" s="224"/>
      <c r="F94" s="224"/>
      <c r="G94" s="225"/>
    </row>
    <row r="95" spans="1:7" ht="13.5"/>
    <row r="96" spans="1:7" ht="13.5">
      <c r="A96" s="130" t="s">
        <v>165</v>
      </c>
    </row>
    <row r="97" spans="2:7" ht="54" customHeight="1">
      <c r="B97" s="226"/>
      <c r="C97" s="227"/>
      <c r="D97" s="227"/>
      <c r="E97" s="227"/>
      <c r="F97" s="227"/>
      <c r="G97" s="228"/>
    </row>
    <row r="98" spans="2:7" ht="13.5"/>
  </sheetData>
  <mergeCells count="65">
    <mergeCell ref="D15:G15"/>
    <mergeCell ref="F1:H1"/>
    <mergeCell ref="A3:H3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6:G16"/>
    <mergeCell ref="D17:G17"/>
    <mergeCell ref="B18:B21"/>
    <mergeCell ref="D18:G18"/>
    <mergeCell ref="D19:G19"/>
    <mergeCell ref="D20:G20"/>
    <mergeCell ref="D21:G21"/>
    <mergeCell ref="C37:D37"/>
    <mergeCell ref="D22:G22"/>
    <mergeCell ref="D23:G23"/>
    <mergeCell ref="D24:G24"/>
    <mergeCell ref="D25:G25"/>
    <mergeCell ref="D26:G26"/>
    <mergeCell ref="D27:G27"/>
    <mergeCell ref="B30:B31"/>
    <mergeCell ref="C30:C31"/>
    <mergeCell ref="C34:D34"/>
    <mergeCell ref="C35:D35"/>
    <mergeCell ref="C36:D36"/>
    <mergeCell ref="C56:D56"/>
    <mergeCell ref="B40:F41"/>
    <mergeCell ref="B44:G44"/>
    <mergeCell ref="B45:C45"/>
    <mergeCell ref="D45:G45"/>
    <mergeCell ref="B48:D48"/>
    <mergeCell ref="E48:G48"/>
    <mergeCell ref="C51:D51"/>
    <mergeCell ref="C52:D52"/>
    <mergeCell ref="C53:D53"/>
    <mergeCell ref="C54:D54"/>
    <mergeCell ref="C55:D55"/>
    <mergeCell ref="B72:D72"/>
    <mergeCell ref="B59:D59"/>
    <mergeCell ref="E59:G59"/>
    <mergeCell ref="C62:E62"/>
    <mergeCell ref="C63:E63"/>
    <mergeCell ref="F63:G64"/>
    <mergeCell ref="C64:E64"/>
    <mergeCell ref="C65:E65"/>
    <mergeCell ref="C66:E66"/>
    <mergeCell ref="C67:E67"/>
    <mergeCell ref="C68:E68"/>
    <mergeCell ref="C69:E69"/>
    <mergeCell ref="C92:G92"/>
    <mergeCell ref="C93:G93"/>
    <mergeCell ref="C94:G94"/>
    <mergeCell ref="B97:G97"/>
    <mergeCell ref="B73:D73"/>
    <mergeCell ref="B74:D74"/>
    <mergeCell ref="F74:F75"/>
    <mergeCell ref="B75:D75"/>
    <mergeCell ref="D85:E85"/>
    <mergeCell ref="D86:E86"/>
  </mergeCells>
  <phoneticPr fontId="8"/>
  <dataValidations count="1">
    <dataValidation allowBlank="1" showInputMessage="1" showErrorMessage="1" sqref="F66"/>
  </dataValidations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 xml:space="preserve">&amp;C&amp;P / &amp;N </oddFooter>
  </headerFooter>
  <rowBreaks count="1" manualBreakCount="1">
    <brk id="46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選択肢!$Q$2:$Q$4</xm:f>
          </x14:formula1>
          <xm:sqref>B52:B56</xm:sqref>
        </x14:dataValidation>
        <x14:dataValidation type="list" allowBlank="1" showInputMessage="1" showErrorMessage="1">
          <x14:formula1>
            <xm:f>選択肢!$E$3:$E$14</xm:f>
          </x14:formula1>
          <xm:sqref>C83</xm:sqref>
        </x14:dataValidation>
        <x14:dataValidation type="list" allowBlank="1" showInputMessage="1" showErrorMessage="1">
          <x14:formula1>
            <xm:f>選択肢!$O$2:$O$3</xm:f>
          </x14:formula1>
          <xm:sqref>F65</xm:sqref>
        </x14:dataValidation>
        <x14:dataValidation type="list" allowBlank="1" showInputMessage="1" showErrorMessage="1">
          <x14:formula1>
            <xm:f>選択肢!$M$2:$M$3</xm:f>
          </x14:formula1>
          <xm:sqref>G37</xm:sqref>
        </x14:dataValidation>
        <x14:dataValidation type="list" allowBlank="1" showInputMessage="1" showErrorMessage="1">
          <x14:formula1>
            <xm:f>選択肢!$M$2:$M$9</xm:f>
          </x14:formula1>
          <xm:sqref>G35</xm:sqref>
        </x14:dataValidation>
        <x14:dataValidation type="list" allowBlank="1" showInputMessage="1" showErrorMessage="1">
          <x14:formula1>
            <xm:f>選択肢!$A$3:$A$6</xm:f>
          </x14:formula1>
          <xm:sqref>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選択肢</vt:lpstr>
      <vt:lpstr>欄追加</vt:lpstr>
      <vt:lpstr>申込書!Print_Area</vt:lpstr>
      <vt:lpstr>欄追加!Print_Area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Taiichi</dc:creator>
  <cp:lastModifiedBy>WatanabeTaiichi</cp:lastModifiedBy>
  <cp:lastPrinted>2020-10-05T08:05:41Z</cp:lastPrinted>
  <dcterms:created xsi:type="dcterms:W3CDTF">2019-12-08T06:52:00Z</dcterms:created>
  <dcterms:modified xsi:type="dcterms:W3CDTF">2020-10-05T08:06:19Z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  <property fmtid="{D5CDD505-2E9C-101B-9397-08002B2CF9AE}" pid="3" name="KSOReadingLayout">
    <vt:bool>false</vt:bool>
  </property>
</Properties>
</file>